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O:\Planificacion y Desarrollo\COMPARTIDO\Katherine RAI\Seguimiento del POA 2026\1er. Trimestre\"/>
    </mc:Choice>
  </mc:AlternateContent>
  <xr:revisionPtr revIDLastSave="0" documentId="13_ncr:1_{38CEC166-A01B-4706-AF41-DFD16919B267}" xr6:coauthVersionLast="47" xr6:coauthVersionMax="47" xr10:uidLastSave="{00000000-0000-0000-0000-000000000000}"/>
  <bookViews>
    <workbookView xWindow="-120" yWindow="-120" windowWidth="20730" windowHeight="11040" activeTab="1" xr2:uid="{36452F89-60AA-4B9C-992E-001074968A14}"/>
  </bookViews>
  <sheets>
    <sheet name="Matriz de datos" sheetId="1" r:id="rId1"/>
    <sheet name="Informe trimestral" sheetId="2" r:id="rId2"/>
  </sheets>
  <definedNames>
    <definedName name="_xlnm._FilterDatabase" localSheetId="0" hidden="1">'Matriz de datos'!$F$1:$F$80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1" i="2" l="1"/>
  <c r="F150" i="2"/>
  <c r="F148" i="2"/>
  <c r="F144" i="2"/>
  <c r="F143" i="2"/>
  <c r="F142" i="2"/>
  <c r="F137" i="2"/>
  <c r="F136" i="2"/>
  <c r="F133" i="2"/>
  <c r="F130" i="2"/>
  <c r="F129" i="2"/>
  <c r="F128" i="2"/>
  <c r="F126" i="2"/>
  <c r="F125" i="2"/>
  <c r="F124" i="2"/>
  <c r="F123" i="2"/>
  <c r="F122" i="2"/>
  <c r="F120" i="2"/>
  <c r="F118" i="2"/>
  <c r="F116" i="2"/>
  <c r="F115" i="2"/>
  <c r="F114" i="2"/>
  <c r="F112" i="2"/>
  <c r="F111" i="2"/>
  <c r="F109" i="2"/>
  <c r="F108" i="2"/>
  <c r="F107" i="2"/>
  <c r="F106" i="2"/>
  <c r="F101" i="2"/>
  <c r="F97" i="2"/>
  <c r="F90" i="2"/>
  <c r="F88" i="2"/>
  <c r="A84" i="2"/>
  <c r="A86" i="2" s="1"/>
  <c r="A87" i="2" s="1"/>
  <c r="A88" i="2" s="1"/>
  <c r="A89" i="2" s="1"/>
  <c r="A90" i="2" s="1"/>
  <c r="A91" i="2" s="1"/>
  <c r="A92" i="2" s="1"/>
  <c r="A93" i="2" s="1"/>
  <c r="A94" i="2" s="1"/>
  <c r="A95" i="2" s="1"/>
  <c r="A96" i="2" s="1"/>
  <c r="A97" i="2" s="1"/>
  <c r="A98" i="2" s="1"/>
  <c r="A99" i="2" s="1"/>
  <c r="A101" i="2" s="1"/>
  <c r="A103" i="2" s="1"/>
  <c r="A104" i="2" s="1"/>
  <c r="A105" i="2" s="1"/>
  <c r="A106" i="2" s="1"/>
  <c r="A107" i="2" s="1"/>
  <c r="A108" i="2" s="1"/>
  <c r="A109" i="2" s="1"/>
  <c r="A111" i="2" s="1"/>
  <c r="A112" i="2" s="1"/>
  <c r="A114" i="2" s="1"/>
  <c r="A115" i="2" s="1"/>
  <c r="A116" i="2" s="1"/>
  <c r="A118" i="2" s="1"/>
  <c r="A120" i="2" s="1"/>
  <c r="A122" i="2" s="1"/>
  <c r="A123" i="2" s="1"/>
  <c r="A124" i="2" s="1"/>
  <c r="A125" i="2" s="1"/>
  <c r="A126" i="2" s="1"/>
  <c r="A128" i="2" s="1"/>
  <c r="A129" i="2" s="1"/>
  <c r="A130" i="2" s="1"/>
  <c r="A131" i="2" s="1"/>
  <c r="A132" i="2" s="1"/>
  <c r="A133" i="2" s="1"/>
  <c r="A134" i="2" s="1"/>
  <c r="A136" i="2" s="1"/>
  <c r="A137" i="2" s="1"/>
  <c r="A139" i="2" s="1"/>
  <c r="A140" i="2" s="1"/>
  <c r="A142" i="2" s="1"/>
  <c r="A143" i="2" s="1"/>
  <c r="A144" i="2" s="1"/>
  <c r="A146" i="2" s="1"/>
  <c r="A148" i="2" s="1"/>
  <c r="A150" i="2" s="1"/>
  <c r="A151" i="2" s="1"/>
  <c r="P9" i="1"/>
  <c r="P8" i="1"/>
  <c r="F51" i="1"/>
  <c r="F53" i="1"/>
  <c r="F52" i="1"/>
  <c r="F39" i="1"/>
  <c r="F32" i="1"/>
  <c r="F31" i="1"/>
  <c r="F20" i="1" l="1"/>
  <c r="F11" i="1"/>
  <c r="F37" i="1" l="1"/>
  <c r="F38" i="1"/>
  <c r="F74" i="1"/>
  <c r="F73" i="1"/>
  <c r="F71" i="1"/>
  <c r="F56" i="1"/>
  <c r="F60" i="1"/>
  <c r="F59" i="1"/>
  <c r="F66" i="1" l="1"/>
  <c r="F67" i="1"/>
  <c r="F65" i="1"/>
  <c r="F46" i="1"/>
  <c r="F47" i="1"/>
  <c r="F48" i="1"/>
  <c r="F49" i="1"/>
  <c r="F45" i="1"/>
  <c r="F43" i="1"/>
  <c r="F41" i="1"/>
  <c r="F35" i="1"/>
  <c r="F34" i="1"/>
  <c r="F24" i="1"/>
  <c r="F29" i="1"/>
  <c r="F30" i="1"/>
  <c r="F13" i="1" l="1"/>
  <c r="P6" i="1" s="1"/>
  <c r="Q4" i="1" l="1"/>
  <c r="A7" i="1" l="1"/>
  <c r="A9" i="1" s="1"/>
  <c r="A10" i="1" s="1"/>
  <c r="A11" i="1" s="1"/>
  <c r="A12" i="1" s="1"/>
  <c r="A13" i="1" l="1"/>
  <c r="A14" i="1" s="1"/>
  <c r="A15" i="1" s="1"/>
  <c r="A16" i="1" s="1"/>
  <c r="A17" i="1" s="1"/>
  <c r="R3" i="1"/>
  <c r="R1" i="1"/>
  <c r="R2" i="1"/>
  <c r="A18" i="1" l="1"/>
  <c r="A19" i="1" s="1"/>
  <c r="A20" i="1" s="1"/>
  <c r="A21" i="1" s="1"/>
  <c r="A22" i="1" s="1"/>
  <c r="A24" i="1" s="1"/>
  <c r="A26" i="1" s="1"/>
  <c r="A27" i="1" s="1"/>
  <c r="A28" i="1" s="1"/>
  <c r="A29" i="1" s="1"/>
  <c r="A30" i="1" s="1"/>
  <c r="P7" i="1"/>
  <c r="R4" i="1"/>
  <c r="A31" i="1" l="1"/>
  <c r="A32" i="1" s="1"/>
  <c r="A34" i="1" s="1"/>
  <c r="A35" i="1" s="1"/>
  <c r="A37" i="1" l="1"/>
  <c r="A38" i="1" s="1"/>
  <c r="A39" i="1" s="1"/>
  <c r="A41" i="1" l="1"/>
  <c r="A43" i="1" s="1"/>
  <c r="A45" i="1" s="1"/>
  <c r="A46" i="1" s="1"/>
  <c r="A47" i="1" s="1"/>
  <c r="A48" i="1" l="1"/>
  <c r="A49" i="1" s="1"/>
  <c r="A51" i="1" s="1"/>
  <c r="A52" i="1" s="1"/>
  <c r="A53" i="1" s="1"/>
  <c r="A54" i="1" s="1"/>
  <c r="A55" i="1" s="1"/>
  <c r="A56" i="1" s="1"/>
  <c r="A57" i="1" s="1"/>
  <c r="A59" i="1" s="1"/>
  <c r="A60" i="1" s="1"/>
  <c r="A62" i="1" s="1"/>
  <c r="A63" i="1" s="1"/>
  <c r="A65" i="1" s="1"/>
  <c r="A66" i="1" s="1"/>
  <c r="A67" i="1" s="1"/>
  <c r="A69" i="1" s="1"/>
  <c r="A71" i="1" l="1"/>
  <c r="A73" i="1" s="1"/>
  <c r="A74" i="1" s="1"/>
</calcChain>
</file>

<file path=xl/sharedStrings.xml><?xml version="1.0" encoding="utf-8"?>
<sst xmlns="http://schemas.openxmlformats.org/spreadsheetml/2006/main" count="252" uniqueCount="130">
  <si>
    <t>Ejecutadas</t>
  </si>
  <si>
    <t>70-100</t>
  </si>
  <si>
    <t>Con nivel de ejecucion</t>
  </si>
  <si>
    <t>.10-69</t>
  </si>
  <si>
    <t>Sin ejecución</t>
  </si>
  <si>
    <t xml:space="preserve">No. </t>
  </si>
  <si>
    <t>Producto</t>
  </si>
  <si>
    <t>Metas programadas</t>
  </si>
  <si>
    <t>Metas logradas</t>
  </si>
  <si>
    <t>% ejecución</t>
  </si>
  <si>
    <t>Total metas programadas</t>
  </si>
  <si>
    <t>Nivel de eficiencia</t>
  </si>
  <si>
    <t>Nivel de cumplimiento.</t>
  </si>
  <si>
    <t>Comunicaciones.</t>
  </si>
  <si>
    <t>Tecnología.</t>
  </si>
  <si>
    <t>Nivel de eficiencia de productos programados</t>
  </si>
  <si>
    <t>Metas ejecutadas</t>
  </si>
  <si>
    <t>Objetivos 
/ 
Resultados</t>
  </si>
  <si>
    <t>Cantidad de solicitudes a TIC atendidas</t>
  </si>
  <si>
    <t>Compras.</t>
  </si>
  <si>
    <t>Interacciones en publicaciones digitales.</t>
  </si>
  <si>
    <t xml:space="preserve">Cantidad de notas de prensa. </t>
  </si>
  <si>
    <t>Publicación trimestral de boletín de actividades de la ONDA.</t>
  </si>
  <si>
    <t>Porcentaje de uso de los servicios de Investigación y Peritaje.</t>
  </si>
  <si>
    <t>Investigación y Peritaje.</t>
  </si>
  <si>
    <t>Relaciones Interinstitucionales.</t>
  </si>
  <si>
    <t>Participación en eventos nacionales relacionados con los derechos de autor y la propiedad intelectual.</t>
  </si>
  <si>
    <t>OE1. R.8: Cumplimiento de  las solicitudes de apoyo de las áreas sustantivas de la ONDA</t>
  </si>
  <si>
    <t>OE2.R.29: Creación de contenido informativo sobre la ley de derecho de autor y la ONDA especializado por industria creativa.</t>
  </si>
  <si>
    <t>OE2.R.30: Diseño y puesta en marcha la revista y boletìn sobre acciones a favor del derecho de autor.</t>
  </si>
  <si>
    <t>OE2. R 45: Posicionado el Derecho de autor y el Rol de la ONDA como ente rector de la ley de Derechio de autor</t>
  </si>
  <si>
    <t>OE1. R.22: Mejor conservación y disponibilidad de las obras registradas, facilitando su explotación comercial.</t>
  </si>
  <si>
    <t>OE2. R.43:  Incremento en la participación de la ONDA en foros de discusión sobre propiedad intelectual y economía creativa ademas de eventos y ferias del sector productivo.</t>
  </si>
  <si>
    <t>Inspectoría.</t>
  </si>
  <si>
    <t>Sociedades de Gestión Colectiva.</t>
  </si>
  <si>
    <t>Registro.</t>
  </si>
  <si>
    <t>Jurídica.</t>
  </si>
  <si>
    <t>Planificación y Desarrollo.</t>
  </si>
  <si>
    <t xml:space="preserve">Cantidad de evaluaciones de los acuerdos de la carta compromiso </t>
  </si>
  <si>
    <t>Resolución Alternativa de Conflictos.</t>
  </si>
  <si>
    <t>Atención al Usuario.</t>
  </si>
  <si>
    <t>Cumplimiento tiempos de respuesta en los trámites de registros.</t>
  </si>
  <si>
    <t>Recursos Humanos.</t>
  </si>
  <si>
    <t>Centro de Capacitación.</t>
  </si>
  <si>
    <t>Cantidad de personas capacitadas por el servicio del Centro de Capacitación</t>
  </si>
  <si>
    <t>Cantidad de nuevas acciones formativas para el derecho de autor.</t>
  </si>
  <si>
    <t>OE2. R.25: Desarrollo de programas de sensibilización y educación sobre los derechos de autor, dirigidos a sectores como la música, cine, y tecnología.</t>
  </si>
  <si>
    <t xml:space="preserve">Como parte de las acciones ejecutadas durante el trimestre se destacan: </t>
  </si>
  <si>
    <t>Las metas presentadas en el presente informe corresponden a una segmentación técnica y operativa de los productos programados en el Plan Operativo Anual (POA), y están estructuradas en función de las actividades cuantificables vinculadas a los distintos indicadores definidos por la Oficina Nacional de Derecho de Autor (ONDA).</t>
  </si>
  <si>
    <t>OE1. R4: Fortalecimiento de la gestión de la calidad.</t>
  </si>
  <si>
    <t>Porcentaje trimestral de encuestas de satisfacción al cliente.</t>
  </si>
  <si>
    <t>OE3. R.14: Reducción en los tiempos de respuesta en los trámites de registros.</t>
  </si>
  <si>
    <t>Cantidad de capacitaciones para industrias creativas.</t>
  </si>
  <si>
    <t xml:space="preserve">Cantidad de personas impactadas del sector. </t>
  </si>
  <si>
    <t>OE4.R.35: Capacitación continua de personal, creadores y empresas en el marco legal de los derechos de autor.</t>
  </si>
  <si>
    <t>Cantidad de Creadores de contenido capacitado</t>
  </si>
  <si>
    <t xml:space="preserve">Cantidad de empresas capacitadas. </t>
  </si>
  <si>
    <t>OE4.R.36: Desarrollo de cursos y talleres especializados en la aplicación de derechos de autor en diferentes sectores industriales.</t>
  </si>
  <si>
    <t>Mujeres impactadas</t>
  </si>
  <si>
    <t>Hombres impactados</t>
  </si>
  <si>
    <t xml:space="preserve"> Jóvenes  impactados</t>
  </si>
  <si>
    <t>OE4. R39: Diseñado el plan de capacitación en la ley de derecho de autor a personal técnico de instituciones públicas, asociaciones de artistas, universidades, centros tecnológicos, centros de emprendimiento  que tiene incidencias en las industrias creativas.</t>
  </si>
  <si>
    <t>Cantidad de instituciones impactadas que tiene incidencias en las industrias creativas y culturales</t>
  </si>
  <si>
    <t xml:space="preserve">Cantidad de capacitaciones sobre la ley de derecho de autor a personal técnico de instituciones públicas que tiene incidencias en las industrias creativas </t>
  </si>
  <si>
    <t xml:space="preserve">OE3.R.47: Mejora en la accesibilidad de los servicios, especialmente para los sectores más vulnerables en todo el país.  </t>
  </si>
  <si>
    <t xml:space="preserve">Cantidad de ciudadanos impactados con participación eventos abiertos y masivos </t>
  </si>
  <si>
    <t>Cantidad de servidores públicos capacitados.</t>
  </si>
  <si>
    <t xml:space="preserve">Porcentaje de cumplimiento Plan Anual de Compras.  </t>
  </si>
  <si>
    <t>OE1. R9:  Mejorada la gestión de las áreas de apoyo de la ONDA.</t>
  </si>
  <si>
    <t>Publicaciones realizadas.</t>
  </si>
  <si>
    <t>División de Sevicios Generales.</t>
  </si>
  <si>
    <t>OE1. R8: Cumplimiento de  las solicitudes de apoyo de las áreas sustantivas de la ONDA</t>
  </si>
  <si>
    <t>Cantidad de acciones de mantenimiento, suministros y mayordomía realizadas.</t>
  </si>
  <si>
    <t>Cantidad de solitudes de transporte atendidas.</t>
  </si>
  <si>
    <t xml:space="preserve">OE2. R.11: Fomentados operativos para detectar casos de  pirateria. </t>
  </si>
  <si>
    <t>Cantidad de operativos para detectar casos de piraterias.</t>
  </si>
  <si>
    <t>Cantidad de servicios de registro de sujetos obligados.</t>
  </si>
  <si>
    <t>Cantidad  de inspecciones de parte y oficio.</t>
  </si>
  <si>
    <t>OE1. R.22: Mejor conservación
y disponibilidad de las obras registradas, facilitando su explotación comercial.</t>
  </si>
  <si>
    <t>Servicios legales
institucionales.</t>
  </si>
  <si>
    <t>OE1. R4: Fortalecimiento de la gestion de la calidad.</t>
  </si>
  <si>
    <t>Cantidad de informes de cumplimiento de las NOBACI</t>
  </si>
  <si>
    <t xml:space="preserve">OE1. R7: Elaboración y monitoreo de planes institucionales. </t>
  </si>
  <si>
    <t>Cantidad de  Informes trimestral de monitoreo de las estadísticas de servicios.</t>
  </si>
  <si>
    <t>OE1. R.3: Creación de un banco de peritos y expertos en derechos de autor para fortalecer las capacidades técnicas internas.</t>
  </si>
  <si>
    <t>OE1. R5: Diseñado el plan de suplencia de personal, pasantías y ruta para ser empleado de carrera en la ONDA.</t>
  </si>
  <si>
    <t>OE1. R.6: Clima organizacional asertivo para la ejecución de proyectos e iniciativas del PEI 2025-2028.</t>
  </si>
  <si>
    <t>Cantidad de personal de ONDA por grupo ocupacional capacitado (especializaciones en derecho de autor).</t>
  </si>
  <si>
    <t>OE1. R.21: Incremento en el número de registros de obras protegidas por derechos de autor.</t>
  </si>
  <si>
    <t>OE1. R.24: Fortalecido el repositorio físico y digital de los registros de las obras ( Depòstio legal).</t>
  </si>
  <si>
    <t>OE2.R.42:Mayor visibilidad de la ONDA en eventos nacionales e internacionales relacionados con los derechos de autor y la propiedad intelectual.</t>
  </si>
  <si>
    <t>Cantidad servicios de Orientación y Asistencia Jurídica.</t>
  </si>
  <si>
    <t>Cantidad de Actos de Acuerdos logrados.</t>
  </si>
  <si>
    <t xml:space="preserve">Cantidad de las Vistas Concilitorias. </t>
  </si>
  <si>
    <t>OE3. R.34: Fiscalización oportuna de las sociedades de gestión.</t>
  </si>
  <si>
    <t>Actividades  de las  Sociedades de Gestión  Colectiva con participación.</t>
  </si>
  <si>
    <t>Zona Norte.</t>
  </si>
  <si>
    <t>OE1.R.41: Mayor presencia de la ONDA en seminarios, talleres y eventos en la región norte.</t>
  </si>
  <si>
    <t xml:space="preserve">Cantidad de seminiarios en la zona Norte. </t>
  </si>
  <si>
    <t>Ejecución de talleres en ONDA zona Norte.</t>
  </si>
  <si>
    <t xml:space="preserve">Participación en ferias de sectores prodcutivos. </t>
  </si>
  <si>
    <t>Elaboración trimestral de informes de seguimiento POA.</t>
  </si>
  <si>
    <t>Cantidad de Informes de evaluación de desempeño del personal.</t>
  </si>
  <si>
    <t>Empleados de ONDA capacitados como formadores</t>
  </si>
  <si>
    <t>Cantidad de post en las redes socialaes.</t>
  </si>
  <si>
    <t xml:space="preserve">Informe trimestral porcentaje de obras registradas. </t>
  </si>
  <si>
    <r>
      <rPr>
        <b/>
        <sz val="12"/>
        <color rgb="FF002060"/>
        <rFont val="Calibri"/>
        <family val="2"/>
      </rPr>
      <t>Informe de Evaluación y Seguimiento del POA</t>
    </r>
    <r>
      <rPr>
        <sz val="12"/>
        <color rgb="FF000000"/>
        <rFont val="Calibri"/>
        <family val="2"/>
      </rPr>
      <t xml:space="preserve">
</t>
    </r>
    <r>
      <rPr>
        <b/>
        <sz val="12"/>
        <color rgb="FF0070C0"/>
        <rFont val="Calibri"/>
        <family val="2"/>
      </rPr>
      <t>Trimestre enero-marzo 2026</t>
    </r>
    <r>
      <rPr>
        <sz val="12"/>
        <color rgb="FF0070C0"/>
        <rFont val="Calibri"/>
        <family val="2"/>
      </rPr>
      <t>.</t>
    </r>
  </si>
  <si>
    <t>3.OE4.R.37:Incremento en la cantidad de formadores en derechos de autor y propiedad intelectual dentro de la ONDA.</t>
  </si>
  <si>
    <t>Tabla No. 1
Seguimiento de metas programadas en el POA
 Trimestre enero-marzo 2026.</t>
  </si>
  <si>
    <t>OE2.R.28: Diseñada e Implementada campaña de comunicación enfocada en la Sensibilización sobre el concepto del derecho de autor y el rol de la ONDA.</t>
  </si>
  <si>
    <t xml:space="preserve">Relanzamiento de  canal de Youtube.
(Diseño y ejecución  plan de relanzamiento del canal Youtube
</t>
  </si>
  <si>
    <t>Elaboración Plan de Comunicación.</t>
  </si>
  <si>
    <t>OE3. R.33: Reducción de las violaciones a la ley de derechos de autor, especialmente en medios digitales</t>
  </si>
  <si>
    <t>Cantidad de informes de seguimiento del combate a la piratería</t>
  </si>
  <si>
    <t>Cantidad de empleados del grupo ocupacional 1 al 5  capacitados en la materia de Derecho de Autor</t>
  </si>
  <si>
    <t>1.OE1. R.1: Incremento en
la capacitación del personal en derechos de autor, especialmente en temas digitales y nuevas tecnologías.</t>
  </si>
  <si>
    <t>OE1.R.2: Mejora en la eficiencia operativa gracias a un personal altamente calificado y motivad.</t>
  </si>
  <si>
    <t>Cantidad de capacitaciones impartidas a empleados del grupo ocupacional 1 al 5</t>
  </si>
  <si>
    <t>Porcentaje de cumplimento en el alcance de los indicadores de evaluaciones de desempeño institucional  (SISMAP)</t>
  </si>
  <si>
    <t xml:space="preserve">Diseño del Plan </t>
  </si>
  <si>
    <t xml:space="preserve">Cantidad de estudiantes impactado por el programa de pasantías . </t>
  </si>
  <si>
    <r>
      <t xml:space="preserve">Informe trimestral porcentaje de ejecución Plan de trabajo para mejorar el repositorio digital y físico de las obras registradas (Depósito legal).
</t>
    </r>
    <r>
      <rPr>
        <b/>
        <sz val="11"/>
        <color theme="1"/>
        <rFont val="Calibri"/>
        <family val="2"/>
        <scheme val="minor"/>
      </rPr>
      <t>Depuración de expedientes.</t>
    </r>
  </si>
  <si>
    <t>El presente informe de evaluación y monitoreo tiene como objetivo principal presentar de manera consolidada el desempeño institucional alcanzado en la ejecución del Plan Operativo Anual (POA) de la Oficina Nacional de Derecho de Autor (ONDA), correspondiente al período enero-marzo del año 2026.
Este documento se enmarca dentro de los procesos de seguimiento y control establecidos para garantizar la transparencia, la eficiencia y la eficacia en la gestión institucional. En tal sentido, el informe recoge y analiza los avances logrados en relación con las metas, actividades y resultados previstos para el primer trimestre del año, permitiendo identificar tanto los logros obtenidos como los desafíos enfrentados durante su ejecución.</t>
  </si>
  <si>
    <t>Total de metas ejecutadas</t>
  </si>
  <si>
    <t>Nivel de ineficiencia</t>
  </si>
  <si>
    <t xml:space="preserve">Porcentaje trimestral de encuestas de satisfacción al cliente, cantidad de personas capacitadas por el servicio del Centro de Capacitación, cantidad de mujeres y hombres impactados por el desarrollo de cursos y talleres especializados en la aplicación de derechos de autor, porcentaje de cumplimiento trimestral en el Sistema de Compras, interacciones en publicaciones digitales, cantidad de solicitudes a TIC atendidas, participación en eventos nacionales relacionados con los derechos de autor y la propiedad intelectual, entre otras. </t>
  </si>
  <si>
    <t>En la tabla No. 1, se muestra el comportamiento de los productos programados en</t>
  </si>
  <si>
    <t xml:space="preserve">el Plan Operativo Anual, durante el período enero-marzo 2026. </t>
  </si>
  <si>
    <t xml:space="preserve">Las actividades ejecutadas fueron desarrolladas con un nivel de eficiencia del 90%, lo cual representa un desempeño favorable en términos de gestión operativa. </t>
  </si>
  <si>
    <t xml:space="preserve">Durante el primer trimestre del año 2026, se programaron un conjunto de metas y actividades distribuidas en un total de 54 productos, todos ellos alineados al Plan Estratégico Institucional (PEI),  de las actividades programadas, se logró la ejecución efectiva de 51, lo que representa un 94% de cumplimiento respecto al total establecido para el período evaluado.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</si>
</sst>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font>
      <sz val="11"/>
      <color theme="1"/>
      <name val="Calibri"/>
      <family val="2"/>
      <scheme val="minor"/>
    </font>
    <font>
      <sz val="11"/>
      <color theme="1"/>
      <name val="Calibri"/>
      <family val="2"/>
      <scheme val="minor"/>
    </font>
    <font>
      <b/>
      <sz val="12"/>
      <color theme="0"/>
      <name val="Calibri"/>
      <family val="2"/>
      <scheme val="minor"/>
    </font>
    <font>
      <b/>
      <sz val="12"/>
      <color theme="0"/>
      <name val="Calibri ."/>
    </font>
    <font>
      <sz val="12"/>
      <color theme="1"/>
      <name val="Verdana"/>
      <family val="2"/>
    </font>
    <font>
      <sz val="11"/>
      <name val="Calibri"/>
      <family val="2"/>
      <scheme val="minor"/>
    </font>
    <font>
      <sz val="11"/>
      <color rgb="FF000000"/>
      <name val="Calibri"/>
      <family val="2"/>
      <scheme val="minor"/>
    </font>
    <font>
      <b/>
      <sz val="11"/>
      <color theme="1"/>
      <name val="Calibri"/>
      <family val="2"/>
      <scheme val="minor"/>
    </font>
    <font>
      <sz val="12"/>
      <color rgb="FF000000"/>
      <name val="Calibri"/>
      <family val="2"/>
    </font>
    <font>
      <b/>
      <sz val="12"/>
      <color rgb="FF002060"/>
      <name val="Calibri"/>
      <family val="2"/>
    </font>
    <font>
      <sz val="11"/>
      <color theme="1"/>
      <name val="Calibri"/>
      <family val="2"/>
    </font>
    <font>
      <b/>
      <sz val="12"/>
      <color theme="1"/>
      <name val="Calibri"/>
      <family val="2"/>
      <scheme val="minor"/>
    </font>
    <font>
      <b/>
      <sz val="12"/>
      <color rgb="FF0070C0"/>
      <name val="Calibri"/>
      <family val="2"/>
    </font>
    <font>
      <sz val="12"/>
      <color rgb="FF0070C0"/>
      <name val="Calibri"/>
      <family val="2"/>
    </font>
    <font>
      <sz val="10.5"/>
      <color theme="1"/>
      <name val="Calibri"/>
      <family val="2"/>
      <scheme val="minor"/>
    </font>
  </fonts>
  <fills count="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00B0F0"/>
        <bgColor indexed="64"/>
      </patternFill>
    </fill>
    <fill>
      <patternFill patternType="solid">
        <fgColor theme="3" tint="0.79998168889431442"/>
        <bgColor indexed="64"/>
      </patternFill>
    </fill>
  </fills>
  <borders count="15">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9" fontId="0" fillId="0" borderId="0" xfId="2" applyFont="1"/>
    <xf numFmtId="2" fontId="0" fillId="0" borderId="0" xfId="0" applyNumberFormat="1"/>
    <xf numFmtId="0" fontId="0" fillId="0" borderId="0" xfId="0" applyAlignment="1">
      <alignment horizontal="left"/>
    </xf>
    <xf numFmtId="9" fontId="0" fillId="0" borderId="0" xfId="0" applyNumberFormat="1"/>
    <xf numFmtId="0" fontId="0" fillId="0" borderId="6" xfId="0" applyBorder="1" applyAlignment="1">
      <alignment horizontal="center" vertical="center"/>
    </xf>
    <xf numFmtId="0" fontId="0" fillId="0" borderId="6" xfId="0" applyBorder="1" applyAlignment="1">
      <alignment horizontal="left" vertical="center" wrapText="1"/>
    </xf>
    <xf numFmtId="1" fontId="0" fillId="0" borderId="6" xfId="0" applyNumberFormat="1" applyBorder="1" applyAlignment="1">
      <alignment horizontal="center" vertical="center"/>
    </xf>
    <xf numFmtId="9" fontId="0" fillId="0" borderId="6" xfId="2" applyFont="1" applyBorder="1" applyAlignment="1">
      <alignment horizontal="center" vertical="center"/>
    </xf>
    <xf numFmtId="0" fontId="4" fillId="0" borderId="0" xfId="0" applyFont="1"/>
    <xf numFmtId="10" fontId="0" fillId="0" borderId="0" xfId="0" applyNumberFormat="1"/>
    <xf numFmtId="0" fontId="0" fillId="0" borderId="10" xfId="0" applyBorder="1" applyAlignment="1">
      <alignment horizontal="center" vertical="center"/>
    </xf>
    <xf numFmtId="0" fontId="0" fillId="0" borderId="10" xfId="0" applyBorder="1" applyAlignment="1">
      <alignment horizontal="left" vertical="center" wrapText="1"/>
    </xf>
    <xf numFmtId="0" fontId="0" fillId="0" borderId="0" xfId="0" applyAlignment="1">
      <alignment vertical="top" wrapText="1"/>
    </xf>
    <xf numFmtId="9" fontId="0" fillId="0" borderId="6" xfId="0" applyNumberFormat="1" applyBorder="1" applyAlignment="1">
      <alignment horizontal="center" vertical="center"/>
    </xf>
    <xf numFmtId="0" fontId="0" fillId="0" borderId="6" xfId="0" applyBorder="1" applyAlignment="1">
      <alignment vertical="center" wrapText="1"/>
    </xf>
    <xf numFmtId="9" fontId="0" fillId="0" borderId="6" xfId="2" applyFont="1" applyBorder="1" applyAlignment="1">
      <alignment horizontal="center" vertical="center" wrapText="1"/>
    </xf>
    <xf numFmtId="0" fontId="0" fillId="3" borderId="6" xfId="0" applyFill="1" applyBorder="1" applyAlignment="1">
      <alignment horizontal="justify" vertical="center" wrapText="1"/>
    </xf>
    <xf numFmtId="9" fontId="5" fillId="0" borderId="6" xfId="0"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9" fontId="0" fillId="0" borderId="10" xfId="0" applyNumberFormat="1" applyBorder="1" applyAlignment="1">
      <alignment horizontal="center" vertical="center" wrapText="1"/>
    </xf>
    <xf numFmtId="0" fontId="0" fillId="0" borderId="0" xfId="0" applyAlignment="1">
      <alignment wrapText="1"/>
    </xf>
    <xf numFmtId="0" fontId="6" fillId="0" borderId="6" xfId="0" applyFont="1" applyBorder="1" applyAlignment="1">
      <alignment vertical="center" wrapText="1"/>
    </xf>
    <xf numFmtId="9" fontId="0" fillId="0" borderId="6" xfId="1" applyNumberFormat="1" applyFont="1" applyFill="1" applyBorder="1" applyAlignment="1">
      <alignment horizontal="center" vertical="center"/>
    </xf>
    <xf numFmtId="9" fontId="0" fillId="0" borderId="0" xfId="0" applyNumberFormat="1" applyAlignment="1">
      <alignment horizontal="center"/>
    </xf>
    <xf numFmtId="0" fontId="0" fillId="0" borderId="7" xfId="0" applyBorder="1" applyAlignment="1">
      <alignment horizontal="center" vertical="center"/>
    </xf>
    <xf numFmtId="0" fontId="0" fillId="0" borderId="12" xfId="0" applyBorder="1" applyAlignment="1">
      <alignment horizontal="left" vertical="center" wrapText="1"/>
    </xf>
    <xf numFmtId="1" fontId="0" fillId="0" borderId="6" xfId="0" applyNumberFormat="1" applyBorder="1" applyAlignment="1">
      <alignment horizontal="center" vertical="center" wrapText="1"/>
    </xf>
    <xf numFmtId="0" fontId="0" fillId="0" borderId="10" xfId="0" applyBorder="1" applyAlignment="1">
      <alignment horizontal="left" vertical="top" wrapText="1"/>
    </xf>
    <xf numFmtId="0" fontId="0" fillId="0" borderId="10" xfId="0" applyBorder="1" applyAlignment="1">
      <alignment vertical="top" wrapText="1"/>
    </xf>
    <xf numFmtId="10" fontId="0" fillId="0" borderId="6" xfId="2" applyNumberFormat="1" applyFont="1" applyBorder="1" applyAlignment="1">
      <alignment horizontal="center" vertical="center"/>
    </xf>
    <xf numFmtId="0" fontId="0" fillId="0" borderId="9" xfId="0" applyBorder="1" applyAlignment="1">
      <alignment horizontal="center" vertical="center"/>
    </xf>
    <xf numFmtId="3" fontId="0" fillId="0" borderId="9" xfId="0" applyNumberFormat="1" applyBorder="1" applyAlignment="1">
      <alignment horizontal="center" vertical="center"/>
    </xf>
    <xf numFmtId="9" fontId="0" fillId="0" borderId="6" xfId="0" applyNumberFormat="1" applyBorder="1" applyAlignment="1">
      <alignment horizontal="center" vertical="center" wrapText="1"/>
    </xf>
    <xf numFmtId="3" fontId="0" fillId="0" borderId="6" xfId="1" applyNumberFormat="1" applyFont="1" applyBorder="1" applyAlignment="1">
      <alignment horizontal="center" vertical="center"/>
    </xf>
    <xf numFmtId="9" fontId="3" fillId="2" borderId="11" xfId="2" applyFont="1" applyFill="1" applyBorder="1" applyAlignment="1">
      <alignment horizontal="center"/>
    </xf>
    <xf numFmtId="0" fontId="0" fillId="0" borderId="0" xfId="0" applyAlignment="1">
      <alignment vertical="center" wrapText="1"/>
    </xf>
    <xf numFmtId="0" fontId="10" fillId="0" borderId="0" xfId="0" applyFont="1" applyAlignment="1">
      <alignment vertical="top" wrapText="1"/>
    </xf>
    <xf numFmtId="0" fontId="10" fillId="0" borderId="0" xfId="0" applyFont="1"/>
    <xf numFmtId="0" fontId="10" fillId="0" borderId="0" xfId="0" applyFont="1" applyAlignment="1">
      <alignment horizontal="left" vertical="top"/>
    </xf>
    <xf numFmtId="0" fontId="0" fillId="3" borderId="6" xfId="0" applyFill="1" applyBorder="1" applyAlignment="1">
      <alignment horizontal="left" vertical="center" wrapText="1"/>
    </xf>
    <xf numFmtId="0" fontId="11" fillId="5" borderId="6" xfId="0" applyFont="1" applyFill="1" applyBorder="1" applyAlignment="1">
      <alignment horizontal="center" vertical="center"/>
    </xf>
    <xf numFmtId="0" fontId="11" fillId="5" borderId="6" xfId="0" applyFont="1" applyFill="1" applyBorder="1" applyAlignment="1">
      <alignment horizontal="center" vertical="center" wrapText="1"/>
    </xf>
    <xf numFmtId="9" fontId="11" fillId="5" borderId="6" xfId="0" applyNumberFormat="1" applyFont="1" applyFill="1" applyBorder="1" applyAlignment="1">
      <alignment horizontal="center" vertical="center"/>
    </xf>
    <xf numFmtId="9" fontId="0" fillId="0" borderId="9" xfId="2" applyFont="1" applyBorder="1" applyAlignment="1">
      <alignment horizontal="center" vertical="center"/>
    </xf>
    <xf numFmtId="0" fontId="0" fillId="0" borderId="10" xfId="0" applyBorder="1" applyAlignment="1">
      <alignment vertical="center" wrapText="1"/>
    </xf>
    <xf numFmtId="9" fontId="0" fillId="0" borderId="10" xfId="2" applyFont="1" applyBorder="1" applyAlignment="1">
      <alignment horizontal="center" vertical="center" wrapText="1"/>
    </xf>
    <xf numFmtId="0" fontId="6" fillId="0" borderId="6" xfId="0" applyFont="1" applyBorder="1" applyAlignment="1">
      <alignment horizontal="left" vertical="center" wrapText="1"/>
    </xf>
    <xf numFmtId="0" fontId="0" fillId="0" borderId="10" xfId="0" applyBorder="1" applyAlignment="1">
      <alignment horizontal="justify" vertical="center" wrapText="1"/>
    </xf>
    <xf numFmtId="0" fontId="0" fillId="3" borderId="6" xfId="0" applyFill="1" applyBorder="1" applyAlignment="1">
      <alignment horizontal="center" vertical="center" wrapText="1"/>
    </xf>
    <xf numFmtId="0" fontId="10" fillId="0" borderId="0" xfId="0" applyFont="1" applyAlignment="1">
      <alignment vertical="top"/>
    </xf>
    <xf numFmtId="3" fontId="0" fillId="0" borderId="6" xfId="0" applyNumberFormat="1" applyBorder="1" applyAlignment="1">
      <alignment horizontal="center" vertical="center"/>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3" fillId="4" borderId="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0" fillId="0" borderId="12" xfId="0"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2" borderId="0" xfId="0" applyFont="1" applyFill="1" applyAlignment="1">
      <alignment horizontal="center" wrapText="1"/>
    </xf>
    <xf numFmtId="0" fontId="3" fillId="2" borderId="3" xfId="0" applyFont="1" applyFill="1" applyBorder="1" applyAlignment="1">
      <alignment horizontal="center" wrapText="1"/>
    </xf>
    <xf numFmtId="0" fontId="8" fillId="0" borderId="0" xfId="0" applyFont="1" applyAlignment="1">
      <alignment horizontal="left" wrapText="1"/>
    </xf>
    <xf numFmtId="0" fontId="8" fillId="0" borderId="0" xfId="0" applyFont="1" applyAlignment="1">
      <alignment horizontal="left"/>
    </xf>
    <xf numFmtId="0" fontId="10" fillId="0" borderId="0" xfId="0" applyFont="1" applyAlignment="1">
      <alignment vertical="top" wrapText="1"/>
    </xf>
    <xf numFmtId="0" fontId="10" fillId="0" borderId="0" xfId="0" applyFont="1" applyAlignment="1">
      <alignment vertical="top"/>
    </xf>
    <xf numFmtId="0" fontId="10" fillId="0" borderId="0" xfId="0" applyFont="1"/>
    <xf numFmtId="0" fontId="14" fillId="0" borderId="10" xfId="0" applyFont="1" applyBorder="1" applyAlignment="1">
      <alignment horizontal="left" vertical="center" wrapText="1"/>
    </xf>
    <xf numFmtId="0" fontId="14" fillId="0" borderId="12" xfId="0" applyFont="1" applyBorder="1" applyAlignment="1">
      <alignment horizontal="left" vertical="center" wrapText="1"/>
    </xf>
    <xf numFmtId="0" fontId="14" fillId="0" borderId="11" xfId="0" applyFont="1" applyBorder="1" applyAlignment="1">
      <alignment horizontal="left" vertical="center" wrapText="1"/>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7" fillId="0" borderId="14" xfId="0" applyFont="1" applyBorder="1" applyAlignment="1">
      <alignment vertical="top"/>
    </xf>
    <xf numFmtId="0" fontId="7" fillId="0" borderId="0" xfId="0" applyFont="1" applyAlignment="1">
      <alignment vertical="top"/>
    </xf>
    <xf numFmtId="9" fontId="0" fillId="0" borderId="0" xfId="2" applyNumberFormat="1" applyFont="1"/>
    <xf numFmtId="0" fontId="10" fillId="0" borderId="0" xfId="0" applyFont="1" applyFill="1" applyAlignment="1">
      <alignment horizontal="left" vertical="top" wrapText="1"/>
    </xf>
    <xf numFmtId="0" fontId="10" fillId="0" borderId="0" xfId="0" applyFont="1" applyFill="1" applyAlignment="1">
      <alignment horizontal="left" vertical="top"/>
    </xf>
    <xf numFmtId="0" fontId="10" fillId="0" borderId="0" xfId="0" applyFont="1" applyAlignment="1">
      <alignment horizontal="left" vertical="top" wrapText="1"/>
    </xf>
    <xf numFmtId="0" fontId="0" fillId="0" borderId="0" xfId="0" applyFill="1" applyAlignment="1">
      <alignment vertical="top" wrapText="1"/>
    </xf>
    <xf numFmtId="0" fontId="0" fillId="0" borderId="0" xfId="0" applyFill="1" applyAlignment="1">
      <alignment horizontal="center" vertical="center"/>
    </xf>
    <xf numFmtId="0" fontId="0" fillId="0" borderId="6" xfId="0" applyFill="1" applyBorder="1" applyAlignment="1">
      <alignment horizontal="center" vertical="center"/>
    </xf>
    <xf numFmtId="0" fontId="10" fillId="0" borderId="0" xfId="0" applyFont="1" applyFill="1" applyAlignment="1">
      <alignment horizontal="left" vertical="top"/>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sz="1400" b="1">
                <a:solidFill>
                  <a:sysClr val="windowText" lastClr="000000"/>
                </a:solidFill>
              </a:rPr>
              <a:t>         Metas de los productos programados en el POA                                                    enero</a:t>
            </a:r>
            <a:r>
              <a:rPr lang="en-US" sz="1400" b="1" baseline="0">
                <a:solidFill>
                  <a:sysClr val="windowText" lastClr="000000"/>
                </a:solidFill>
              </a:rPr>
              <a:t>-marzo</a:t>
            </a:r>
            <a:r>
              <a:rPr lang="en-US" sz="1400" b="1">
                <a:solidFill>
                  <a:sysClr val="windowText" lastClr="000000"/>
                </a:solidFill>
              </a:rPr>
              <a:t> 2026 </a:t>
            </a:r>
          </a:p>
        </c:rich>
      </c:tx>
      <c:layout>
        <c:manualLayout>
          <c:xMode val="edge"/>
          <c:yMode val="edge"/>
          <c:x val="0.15248267896761281"/>
          <c:y val="3.2453592954066947E-2"/>
        </c:manualLayout>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976743749973448E-2"/>
          <c:y val="0.14278632669323923"/>
          <c:w val="0.89382312487483984"/>
          <c:h val="0.78766572790830758"/>
        </c:manualLayout>
      </c:layout>
      <c:bar3DChart>
        <c:barDir val="col"/>
        <c:grouping val="standard"/>
        <c:varyColors val="0"/>
        <c:ser>
          <c:idx val="2"/>
          <c:order val="0"/>
          <c:invertIfNegative val="0"/>
          <c:dPt>
            <c:idx val="0"/>
            <c:invertIfNegative val="0"/>
            <c:bubble3D val="0"/>
            <c:spPr>
              <a:solidFill>
                <a:srgbClr val="0070C0"/>
              </a:solidFill>
            </c:spPr>
            <c:extLst>
              <c:ext xmlns:c16="http://schemas.microsoft.com/office/drawing/2014/chart" uri="{C3380CC4-5D6E-409C-BE32-E72D297353CC}">
                <c16:uniqueId val="{00000009-33CF-4A39-905B-D36780C3A62F}"/>
              </c:ext>
            </c:extLst>
          </c:dPt>
          <c:dPt>
            <c:idx val="1"/>
            <c:invertIfNegative val="0"/>
            <c:bubble3D val="0"/>
            <c:spPr>
              <a:solidFill>
                <a:srgbClr val="00B0F0"/>
              </a:solidFill>
            </c:spPr>
            <c:extLst>
              <c:ext xmlns:c16="http://schemas.microsoft.com/office/drawing/2014/chart" uri="{C3380CC4-5D6E-409C-BE32-E72D297353CC}">
                <c16:uniqueId val="{0000000A-33CF-4A39-905B-D36780C3A62F}"/>
              </c:ext>
            </c:extLst>
          </c:dPt>
          <c:dLbls>
            <c:dLbl>
              <c:idx val="0"/>
              <c:layout>
                <c:manualLayout>
                  <c:x val="-1.116278906240043E-2"/>
                  <c:y val="0.128135376138531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3CF-4A39-905B-D36780C3A62F}"/>
                </c:ext>
              </c:extLst>
            </c:dLbl>
            <c:dLbl>
              <c:idx val="1"/>
              <c:layout>
                <c:manualLayout>
                  <c:x val="1.116278906240043E-2"/>
                  <c:y val="0.101541241468270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3CF-4A39-905B-D36780C3A62F}"/>
                </c:ext>
              </c:extLst>
            </c:dLbl>
            <c:spPr>
              <a:noFill/>
              <a:ln>
                <a:noFill/>
              </a:ln>
              <a:effectLst/>
            </c:spPr>
            <c:txPr>
              <a:bodyPr wrap="square" lIns="38100" tIns="19050" rIns="38100" bIns="19050" anchor="ctr">
                <a:spAutoFit/>
              </a:bodyPr>
              <a:lstStyle/>
              <a:p>
                <a:pPr>
                  <a:defRPr sz="140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'Matriz de datos'!$C$79:$C$80</c:f>
              <c:strCache>
                <c:ptCount val="2"/>
                <c:pt idx="0">
                  <c:v>Metas programadas</c:v>
                </c:pt>
                <c:pt idx="1">
                  <c:v>Metas ejecutadas</c:v>
                </c:pt>
              </c:strCache>
            </c:strRef>
          </c:cat>
          <c:val>
            <c:numRef>
              <c:f>'Matriz de datos'!$D$79:$D$80</c:f>
              <c:numCache>
                <c:formatCode>General</c:formatCode>
                <c:ptCount val="2"/>
                <c:pt idx="0">
                  <c:v>54</c:v>
                </c:pt>
                <c:pt idx="1">
                  <c:v>51</c:v>
                </c:pt>
              </c:numCache>
            </c:numRef>
          </c:val>
          <c:extLst>
            <c:ext xmlns:c16="http://schemas.microsoft.com/office/drawing/2014/chart" uri="{C3380CC4-5D6E-409C-BE32-E72D297353CC}">
              <c16:uniqueId val="{00000008-33CF-4A39-905B-D36780C3A62F}"/>
            </c:ext>
          </c:extLst>
        </c:ser>
        <c:dLbls>
          <c:showLegendKey val="0"/>
          <c:showVal val="1"/>
          <c:showCatName val="0"/>
          <c:showSerName val="0"/>
          <c:showPercent val="0"/>
          <c:showBubbleSize val="0"/>
        </c:dLbls>
        <c:gapWidth val="219"/>
        <c:shape val="box"/>
        <c:axId val="560992336"/>
        <c:axId val="560998816"/>
        <c:axId val="503632312"/>
      </c:bar3DChart>
      <c:catAx>
        <c:axId val="560992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DO"/>
          </a:p>
        </c:txPr>
        <c:crossAx val="560998816"/>
        <c:crosses val="autoZero"/>
        <c:auto val="1"/>
        <c:lblAlgn val="ctr"/>
        <c:lblOffset val="100"/>
        <c:noMultiLvlLbl val="0"/>
      </c:catAx>
      <c:valAx>
        <c:axId val="560998816"/>
        <c:scaling>
          <c:orientation val="minMax"/>
          <c:min val="1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60992336"/>
        <c:crosses val="autoZero"/>
        <c:crossBetween val="between"/>
        <c:majorUnit val="1"/>
        <c:minorUnit val="0.25"/>
      </c:valAx>
      <c:serAx>
        <c:axId val="503632312"/>
        <c:scaling>
          <c:orientation val="minMax"/>
        </c:scaling>
        <c:delete val="1"/>
        <c:axPos val="b"/>
        <c:majorTickMark val="out"/>
        <c:minorTickMark val="none"/>
        <c:tickLblPos val="nextTo"/>
        <c:crossAx val="560998816"/>
        <c:crosses val="autoZero"/>
      </c:serAx>
      <c:spPr>
        <a:noFill/>
      </c:spPr>
    </c:plotArea>
    <c:plotVisOnly val="1"/>
    <c:dispBlanksAs val="gap"/>
    <c:showDLblsOverMax val="0"/>
    <c:extLst/>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a:lstStyle/>
    <a:p>
      <a:pPr>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DO" b="1">
                <a:solidFill>
                  <a:sysClr val="windowText" lastClr="000000"/>
                </a:solidFill>
              </a:rPr>
              <a:t>Porcentaje nivel de eficiencia actividades ejecutadas trimestre enero-marzo 2026</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DO"/>
        </a:p>
      </c:txPr>
    </c:title>
    <c:autoTitleDeleted val="0"/>
    <c:plotArea>
      <c:layout/>
      <c:doughnutChart>
        <c:varyColors val="1"/>
        <c:ser>
          <c:idx val="0"/>
          <c:order val="0"/>
          <c:spPr>
            <a:solidFill>
              <a:srgbClr val="002060"/>
            </a:solidFill>
          </c:spPr>
          <c:dPt>
            <c:idx val="0"/>
            <c:bubble3D val="0"/>
            <c:spPr>
              <a:solidFill>
                <a:srgbClr val="002060"/>
              </a:solidFill>
              <a:ln w="19050">
                <a:solidFill>
                  <a:schemeClr val="lt1"/>
                </a:solidFill>
              </a:ln>
              <a:effectLst/>
            </c:spPr>
            <c:extLst>
              <c:ext xmlns:c16="http://schemas.microsoft.com/office/drawing/2014/chart" uri="{C3380CC4-5D6E-409C-BE32-E72D297353CC}">
                <c16:uniqueId val="{00000001-B691-444A-AAC0-841A78825A8A}"/>
              </c:ext>
            </c:extLst>
          </c:dPt>
          <c:dPt>
            <c:idx val="1"/>
            <c:bubble3D val="0"/>
            <c:spPr>
              <a:solidFill>
                <a:srgbClr val="00B0F0"/>
              </a:solidFill>
              <a:ln w="19050">
                <a:solidFill>
                  <a:schemeClr val="lt1"/>
                </a:solidFill>
              </a:ln>
              <a:effectLst/>
            </c:spPr>
            <c:extLst>
              <c:ext xmlns:c16="http://schemas.microsoft.com/office/drawing/2014/chart" uri="{C3380CC4-5D6E-409C-BE32-E72D297353CC}">
                <c16:uniqueId val="{00000003-B691-444A-AAC0-841A78825A8A}"/>
              </c:ext>
            </c:extLst>
          </c:dPt>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s-D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'Matriz de datos'!$O$8:$O$9</c:f>
              <c:strCache>
                <c:ptCount val="2"/>
                <c:pt idx="0">
                  <c:v>Nivel de eficiencia</c:v>
                </c:pt>
                <c:pt idx="1">
                  <c:v>Nivel de ineficiencia</c:v>
                </c:pt>
              </c:strCache>
            </c:strRef>
          </c:cat>
          <c:val>
            <c:numRef>
              <c:f>'Matriz de datos'!$P$8:$P$9</c:f>
              <c:numCache>
                <c:formatCode>0%</c:formatCode>
                <c:ptCount val="2"/>
                <c:pt idx="0">
                  <c:v>0.90145390251518831</c:v>
                </c:pt>
                <c:pt idx="1">
                  <c:v>9.854609748481169E-2</c:v>
                </c:pt>
              </c:numCache>
            </c:numRef>
          </c:val>
          <c:extLst>
            <c:ext xmlns:c16="http://schemas.microsoft.com/office/drawing/2014/chart" uri="{C3380CC4-5D6E-409C-BE32-E72D297353CC}">
              <c16:uniqueId val="{00000004-B691-444A-AAC0-841A78825A8A}"/>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accent5">
            <a:lumMod val="5000"/>
            <a:lumOff val="95000"/>
          </a:schemeClr>
        </a:gs>
        <a:gs pos="74000">
          <a:schemeClr val="accent5">
            <a:lumMod val="45000"/>
            <a:lumOff val="55000"/>
          </a:schemeClr>
        </a:gs>
        <a:gs pos="83000">
          <a:schemeClr val="accent5">
            <a:lumMod val="45000"/>
            <a:lumOff val="55000"/>
          </a:schemeClr>
        </a:gs>
        <a:gs pos="100000">
          <a:schemeClr val="accent5">
            <a:lumMod val="30000"/>
            <a:lumOff val="70000"/>
          </a:schemeClr>
        </a:gs>
      </a:gsLst>
      <a:lin ang="5400000" scaled="1"/>
      <a:tileRect/>
    </a:gra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Ejecución  trimestre enero-marzo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0.49334601891054197"/>
          <c:y val="1.7699988129925338E-2"/>
          <c:w val="0.49285279415355832"/>
          <c:h val="0.95241561191527924"/>
        </c:manualLayout>
      </c:layout>
      <c:barChart>
        <c:barDir val="bar"/>
        <c:grouping val="clustered"/>
        <c:varyColors val="0"/>
        <c:ser>
          <c:idx val="0"/>
          <c:order val="0"/>
          <c:tx>
            <c:strRef>
              <c:f>'Matriz de datos'!$F$1:$F$4</c:f>
              <c:strCache>
                <c:ptCount val="4"/>
                <c:pt idx="3">
                  <c:v>% ejecución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'Matriz de datos'!$C$5:$C$74</c15:sqref>
                  </c15:fullRef>
                </c:ext>
              </c:extLst>
              <c:f>('Matriz de datos'!$C$6:$C$7,'Matriz de datos'!$C$9:$C$22,'Matriz de datos'!$C$24:$C$32,'Matriz de datos'!$C$34:$C$35,'Matriz de datos'!$C$37:$C$39,'Matriz de datos'!$C$41,'Matriz de datos'!$C$43,'Matriz de datos'!$C$45,'Matriz de datos'!$C$47,'Matriz de datos'!$C$49:$C$74)</c:f>
              <c:strCache>
                <c:ptCount val="60"/>
                <c:pt idx="0">
                  <c:v>Porcentaje trimestral de encuestas de satisfacción al cliente.</c:v>
                </c:pt>
                <c:pt idx="1">
                  <c:v>Cumplimiento tiempos de respuesta en los trámites de registros.</c:v>
                </c:pt>
                <c:pt idx="2">
                  <c:v>Cantidad de personas capacitadas por el servicio del Centro de Capacitación</c:v>
                </c:pt>
                <c:pt idx="3">
                  <c:v>Cantidad de nuevas acciones formativas para el derecho de autor.</c:v>
                </c:pt>
                <c:pt idx="4">
                  <c:v>Cantidad de personas impactadas del sector. </c:v>
                </c:pt>
                <c:pt idx="5">
                  <c:v>Cantidad de capacitaciones para industrias creativas.</c:v>
                </c:pt>
                <c:pt idx="6">
                  <c:v>Cantidad de Creadores de contenido capacitado</c:v>
                </c:pt>
                <c:pt idx="7">
                  <c:v>Cantidad de empresas capacitadas. </c:v>
                </c:pt>
                <c:pt idx="8">
                  <c:v>Mujeres impactadas</c:v>
                </c:pt>
                <c:pt idx="9">
                  <c:v>Hombres impactados</c:v>
                </c:pt>
                <c:pt idx="10">
                  <c:v> Jóvenes  impactados</c:v>
                </c:pt>
                <c:pt idx="11">
                  <c:v>Empleados de ONDA capacitados como formadores</c:v>
                </c:pt>
                <c:pt idx="12">
                  <c:v>Cantidad de instituciones impactadas que tiene incidencias en las industrias creativas y culturales</c:v>
                </c:pt>
                <c:pt idx="13">
                  <c:v>Cantidad de capacitaciones sobre la ley de derecho de autor a personal técnico de instituciones públicas que tiene incidencias en las industrias creativas </c:v>
                </c:pt>
                <c:pt idx="14">
                  <c:v>Cantidad de servidores públicos capacitados.</c:v>
                </c:pt>
                <c:pt idx="15">
                  <c:v>Cantidad de ciudadanos impactados con participación eventos abiertos y masivos </c:v>
                </c:pt>
                <c:pt idx="16">
                  <c:v>Porcentaje de cumplimiento Plan Anual de Compras.  </c:v>
                </c:pt>
                <c:pt idx="18">
                  <c:v>Interacciones en publicaciones digitales.</c:v>
                </c:pt>
                <c:pt idx="19">
                  <c:v>Cantidad de notas de prensa. </c:v>
                </c:pt>
                <c:pt idx="20">
                  <c:v>Cantidad de post en las redes socialaes.</c:v>
                </c:pt>
                <c:pt idx="21">
                  <c:v>Relanzamiento de  canal de Youtube.
(Diseño y ejecución  plan de relanzamiento del canal Youtube
</c:v>
                </c:pt>
                <c:pt idx="22">
                  <c:v>Publicación trimestral de boletín de actividades de la ONDA.</c:v>
                </c:pt>
                <c:pt idx="23">
                  <c:v>Elaboración Plan de Comunicación.</c:v>
                </c:pt>
                <c:pt idx="24">
                  <c:v>Publicaciones realizadas.</c:v>
                </c:pt>
                <c:pt idx="25">
                  <c:v>Cantidad de acciones de mantenimiento, suministros y mayordomía realizadas.</c:v>
                </c:pt>
                <c:pt idx="26">
                  <c:v>Cantidad de solitudes de transporte atendidas.</c:v>
                </c:pt>
                <c:pt idx="27">
                  <c:v>Cantidad de operativos para detectar casos de piraterias.</c:v>
                </c:pt>
                <c:pt idx="28">
                  <c:v>Cantidad de servicios de registro de sujetos obligados.</c:v>
                </c:pt>
                <c:pt idx="29">
                  <c:v>Cantidad  de inspecciones de parte y oficio.</c:v>
                </c:pt>
                <c:pt idx="30">
                  <c:v>Porcentaje de uso de los servicios de Investigación y Peritaje.</c:v>
                </c:pt>
                <c:pt idx="31">
                  <c:v>Servicios legales
institucionales.</c:v>
                </c:pt>
                <c:pt idx="32">
                  <c:v>Cantidad de evaluaciones de los acuerdos de la carta compromiso </c:v>
                </c:pt>
                <c:pt idx="33">
                  <c:v>Elaboración trimestral de informes de seguimiento POA.</c:v>
                </c:pt>
                <c:pt idx="34">
                  <c:v>Cantidad de informes de seguimiento del combate a la piratería</c:v>
                </c:pt>
                <c:pt idx="36">
                  <c:v>Cantidad de empleados del grupo ocupacional 1 al 5  capacitados en la materia de Derecho de Autor</c:v>
                </c:pt>
                <c:pt idx="37">
                  <c:v>Cantidad de capacitaciones impartidas a empleados del grupo ocupacional 1 al 5</c:v>
                </c:pt>
                <c:pt idx="38">
                  <c:v>Porcentaje de cumplimento en el alcance de los indicadores de evaluaciones de desempeño institucional  (SISMAP)</c:v>
                </c:pt>
                <c:pt idx="39">
                  <c:v>Diseño del Plan </c:v>
                </c:pt>
                <c:pt idx="40">
                  <c:v>Cantidad de estudiantes impactado por el programa de pasantías . </c:v>
                </c:pt>
                <c:pt idx="41">
                  <c:v>Cantidad de Informes de evaluación de desempeño del personal.</c:v>
                </c:pt>
                <c:pt idx="42">
                  <c:v>Cantidad de personal de ONDA por grupo ocupacional capacitado (especializaciones en derecho de autor).</c:v>
                </c:pt>
                <c:pt idx="44">
                  <c:v>Informe trimestral porcentaje de obras registradas. </c:v>
                </c:pt>
                <c:pt idx="45">
                  <c:v>Informe trimestral porcentaje de ejecución Plan de trabajo para mejorar el repositorio digital y físico de las obras registradas (Depósito legal).
Depuración de expedientes.</c:v>
                </c:pt>
                <c:pt idx="47">
                  <c:v>Participación en eventos nacionales relacionados con los derechos de autor y la propiedad intelectual.</c:v>
                </c:pt>
                <c:pt idx="48">
                  <c:v>Participación en ferias de sectores prodcutivos. </c:v>
                </c:pt>
                <c:pt idx="50">
                  <c:v>Cantidad servicios de Orientación y Asistencia Jurídica.</c:v>
                </c:pt>
                <c:pt idx="51">
                  <c:v>Cantidad de Actos de Acuerdos logrados.</c:v>
                </c:pt>
                <c:pt idx="52">
                  <c:v>Cantidad de las Vistas Concilitorias. </c:v>
                </c:pt>
                <c:pt idx="54">
                  <c:v>Actividades  de las  Sociedades de Gestión  Colectiva con participación.</c:v>
                </c:pt>
                <c:pt idx="56">
                  <c:v>Cantidad de solicitudes a TIC atendidas</c:v>
                </c:pt>
                <c:pt idx="58">
                  <c:v>Cantidad de seminiarios en la zona Norte. </c:v>
                </c:pt>
                <c:pt idx="59">
                  <c:v>Ejecución de talleres en ONDA zona Norte.</c:v>
                </c:pt>
              </c:strCache>
            </c:strRef>
          </c:cat>
          <c:val>
            <c:numRef>
              <c:extLst>
                <c:ext xmlns:c15="http://schemas.microsoft.com/office/drawing/2012/chart" uri="{02D57815-91ED-43cb-92C2-25804820EDAC}">
                  <c15:fullRef>
                    <c15:sqref>'Matriz de datos'!$F$5:$F$74</c15:sqref>
                  </c15:fullRef>
                </c:ext>
              </c:extLst>
              <c:f>('Matriz de datos'!$F$6:$F$7,'Matriz de datos'!$F$9:$F$22,'Matriz de datos'!$F$24:$F$32,'Matriz de datos'!$F$34:$F$35,'Matriz de datos'!$F$37:$F$39,'Matriz de datos'!$F$41,'Matriz de datos'!$F$43,'Matriz de datos'!$F$45,'Matriz de datos'!$F$47,'Matriz de datos'!$F$49:$F$74)</c:f>
              <c:numCache>
                <c:formatCode>0%</c:formatCode>
                <c:ptCount val="60"/>
                <c:pt idx="0">
                  <c:v>1</c:v>
                </c:pt>
                <c:pt idx="1">
                  <c:v>1</c:v>
                </c:pt>
                <c:pt idx="2">
                  <c:v>1</c:v>
                </c:pt>
                <c:pt idx="3">
                  <c:v>1</c:v>
                </c:pt>
                <c:pt idx="4">
                  <c:v>0.63905325443786987</c:v>
                </c:pt>
                <c:pt idx="5">
                  <c:v>1</c:v>
                </c:pt>
                <c:pt idx="6">
                  <c:v>0.41338582677165353</c:v>
                </c:pt>
                <c:pt idx="7">
                  <c:v>1</c:v>
                </c:pt>
                <c:pt idx="8">
                  <c:v>1</c:v>
                </c:pt>
                <c:pt idx="9">
                  <c:v>1</c:v>
                </c:pt>
                <c:pt idx="10">
                  <c:v>1</c:v>
                </c:pt>
                <c:pt idx="11">
                  <c:v>1</c:v>
                </c:pt>
                <c:pt idx="12">
                  <c:v>1</c:v>
                </c:pt>
                <c:pt idx="13">
                  <c:v>1</c:v>
                </c:pt>
                <c:pt idx="14">
                  <c:v>1</c:v>
                </c:pt>
                <c:pt idx="15">
                  <c:v>1</c:v>
                </c:pt>
                <c:pt idx="16">
                  <c:v>0.99967752337955507</c:v>
                </c:pt>
                <c:pt idx="18">
                  <c:v>1</c:v>
                </c:pt>
                <c:pt idx="19">
                  <c:v>1</c:v>
                </c:pt>
                <c:pt idx="20">
                  <c:v>1</c:v>
                </c:pt>
                <c:pt idx="21">
                  <c:v>0</c:v>
                </c:pt>
                <c:pt idx="22">
                  <c:v>1</c:v>
                </c:pt>
                <c:pt idx="23">
                  <c:v>0</c:v>
                </c:pt>
                <c:pt idx="24">
                  <c:v>0.47008547008547008</c:v>
                </c:pt>
                <c:pt idx="25">
                  <c:v>1</c:v>
                </c:pt>
                <c:pt idx="26">
                  <c:v>1</c:v>
                </c:pt>
                <c:pt idx="27">
                  <c:v>0</c:v>
                </c:pt>
                <c:pt idx="28">
                  <c:v>0.77777777777777779</c:v>
                </c:pt>
                <c:pt idx="29">
                  <c:v>0.96875</c:v>
                </c:pt>
                <c:pt idx="30">
                  <c:v>1</c:v>
                </c:pt>
                <c:pt idx="31">
                  <c:v>1</c:v>
                </c:pt>
                <c:pt idx="32">
                  <c:v>1</c:v>
                </c:pt>
                <c:pt idx="33">
                  <c:v>1</c:v>
                </c:pt>
                <c:pt idx="34">
                  <c:v>1</c:v>
                </c:pt>
                <c:pt idx="36">
                  <c:v>0.77777777777777779</c:v>
                </c:pt>
                <c:pt idx="37">
                  <c:v>0.7142857142857143</c:v>
                </c:pt>
                <c:pt idx="38">
                  <c:v>0.91771739130434782</c:v>
                </c:pt>
                <c:pt idx="39">
                  <c:v>1</c:v>
                </c:pt>
                <c:pt idx="40">
                  <c:v>1</c:v>
                </c:pt>
                <c:pt idx="41">
                  <c:v>1</c:v>
                </c:pt>
                <c:pt idx="42">
                  <c:v>1</c:v>
                </c:pt>
                <c:pt idx="44">
                  <c:v>1</c:v>
                </c:pt>
                <c:pt idx="45">
                  <c:v>1</c:v>
                </c:pt>
                <c:pt idx="47">
                  <c:v>1</c:v>
                </c:pt>
                <c:pt idx="48">
                  <c:v>1</c:v>
                </c:pt>
                <c:pt idx="50">
                  <c:v>1</c:v>
                </c:pt>
                <c:pt idx="51">
                  <c:v>1</c:v>
                </c:pt>
                <c:pt idx="52">
                  <c:v>1</c:v>
                </c:pt>
                <c:pt idx="54">
                  <c:v>1</c:v>
                </c:pt>
                <c:pt idx="56">
                  <c:v>1</c:v>
                </c:pt>
                <c:pt idx="58">
                  <c:v>1</c:v>
                </c:pt>
                <c:pt idx="59">
                  <c:v>1</c:v>
                </c:pt>
              </c:numCache>
            </c:numRef>
          </c:val>
          <c:extLst>
            <c:ext xmlns:c16="http://schemas.microsoft.com/office/drawing/2014/chart" uri="{C3380CC4-5D6E-409C-BE32-E72D297353CC}">
              <c16:uniqueId val="{00000000-43F8-4B25-89FA-248D260B2FEE}"/>
            </c:ext>
          </c:extLst>
        </c:ser>
        <c:dLbls>
          <c:showLegendKey val="0"/>
          <c:showVal val="0"/>
          <c:showCatName val="0"/>
          <c:showSerName val="0"/>
          <c:showPercent val="0"/>
          <c:showBubbleSize val="0"/>
        </c:dLbls>
        <c:gapWidth val="182"/>
        <c:axId val="700956200"/>
        <c:axId val="700958000"/>
      </c:barChart>
      <c:catAx>
        <c:axId val="7009562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crossAx val="700958000"/>
        <c:crosses val="autoZero"/>
        <c:auto val="1"/>
        <c:lblAlgn val="ctr"/>
        <c:lblOffset val="100"/>
        <c:noMultiLvlLbl val="0"/>
      </c:catAx>
      <c:valAx>
        <c:axId val="7009580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700956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s-DO" b="1">
                <a:solidFill>
                  <a:sysClr val="windowText" lastClr="000000"/>
                </a:solidFill>
              </a:rPr>
              <a:t>Porcentaje nivel de eficiencia actividades ejecutadas trimestre enero-marzo 2026</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s-DO"/>
        </a:p>
      </c:txPr>
    </c:title>
    <c:autoTitleDeleted val="0"/>
    <c:plotArea>
      <c:layout/>
      <c:doughnutChart>
        <c:varyColors val="1"/>
        <c:ser>
          <c:idx val="0"/>
          <c:order val="0"/>
          <c:spPr>
            <a:solidFill>
              <a:srgbClr val="002060"/>
            </a:solidFill>
          </c:spPr>
          <c:dPt>
            <c:idx val="0"/>
            <c:bubble3D val="0"/>
            <c:spPr>
              <a:solidFill>
                <a:srgbClr val="002060"/>
              </a:solidFill>
              <a:ln w="19050">
                <a:solidFill>
                  <a:schemeClr val="lt1"/>
                </a:solidFill>
              </a:ln>
              <a:effectLst/>
            </c:spPr>
            <c:extLst>
              <c:ext xmlns:c16="http://schemas.microsoft.com/office/drawing/2014/chart" uri="{C3380CC4-5D6E-409C-BE32-E72D297353CC}">
                <c16:uniqueId val="{00000001-E030-4B8E-BD4F-1CA50964C520}"/>
              </c:ext>
            </c:extLst>
          </c:dPt>
          <c:dPt>
            <c:idx val="1"/>
            <c:bubble3D val="0"/>
            <c:spPr>
              <a:solidFill>
                <a:srgbClr val="00B0F0"/>
              </a:solidFill>
              <a:ln w="19050">
                <a:solidFill>
                  <a:schemeClr val="lt1"/>
                </a:solidFill>
              </a:ln>
              <a:effectLst/>
            </c:spPr>
            <c:extLst>
              <c:ext xmlns:c16="http://schemas.microsoft.com/office/drawing/2014/chart" uri="{C3380CC4-5D6E-409C-BE32-E72D297353CC}">
                <c16:uniqueId val="{00000003-E030-4B8E-BD4F-1CA50964C520}"/>
              </c:ext>
            </c:extLst>
          </c:dPt>
          <c:dLbls>
            <c:dLbl>
              <c:idx val="0"/>
              <c:layout>
                <c:manualLayout>
                  <c:x val="5.8919803600654665E-2"/>
                  <c:y val="-4.06710878950246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030-4B8E-BD4F-1CA50964C520}"/>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s-D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'Matriz de datos'!$O$8:$O$9</c:f>
              <c:strCache>
                <c:ptCount val="2"/>
                <c:pt idx="0">
                  <c:v>Nivel de eficiencia</c:v>
                </c:pt>
                <c:pt idx="1">
                  <c:v>Nivel de ineficiencia</c:v>
                </c:pt>
              </c:strCache>
            </c:strRef>
          </c:cat>
          <c:val>
            <c:numRef>
              <c:f>'Matriz de datos'!$P$8:$P$9</c:f>
              <c:numCache>
                <c:formatCode>0%</c:formatCode>
                <c:ptCount val="2"/>
                <c:pt idx="0">
                  <c:v>0.90145390251518831</c:v>
                </c:pt>
                <c:pt idx="1">
                  <c:v>9.854609748481169E-2</c:v>
                </c:pt>
              </c:numCache>
            </c:numRef>
          </c:val>
          <c:extLst>
            <c:ext xmlns:c16="http://schemas.microsoft.com/office/drawing/2014/chart" uri="{C3380CC4-5D6E-409C-BE32-E72D297353CC}">
              <c16:uniqueId val="{00000004-E030-4B8E-BD4F-1CA50964C52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accent5">
            <a:lumMod val="5000"/>
            <a:lumOff val="95000"/>
          </a:schemeClr>
        </a:gs>
        <a:gs pos="74000">
          <a:schemeClr val="accent5">
            <a:lumMod val="45000"/>
            <a:lumOff val="55000"/>
          </a:schemeClr>
        </a:gs>
        <a:gs pos="83000">
          <a:schemeClr val="accent5">
            <a:lumMod val="45000"/>
            <a:lumOff val="55000"/>
          </a:schemeClr>
        </a:gs>
        <a:gs pos="100000">
          <a:schemeClr val="accent5">
            <a:lumMod val="30000"/>
            <a:lumOff val="70000"/>
          </a:schemeClr>
        </a:gs>
      </a:gsLst>
      <a:lin ang="5400000" scaled="1"/>
      <a:tileRect/>
    </a:gra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sz="1400" b="1">
                <a:solidFill>
                  <a:sysClr val="windowText" lastClr="000000"/>
                </a:solidFill>
              </a:rPr>
              <a:t>         Metas de los productos programados en el POA                                                    enero</a:t>
            </a:r>
            <a:r>
              <a:rPr lang="en-US" sz="1400" b="1" baseline="0">
                <a:solidFill>
                  <a:sysClr val="windowText" lastClr="000000"/>
                </a:solidFill>
              </a:rPr>
              <a:t>-marzo</a:t>
            </a:r>
            <a:r>
              <a:rPr lang="en-US" sz="1400" b="1">
                <a:solidFill>
                  <a:sysClr val="windowText" lastClr="000000"/>
                </a:solidFill>
              </a:rPr>
              <a:t> 2026 </a:t>
            </a:r>
          </a:p>
        </c:rich>
      </c:tx>
      <c:layout>
        <c:manualLayout>
          <c:xMode val="edge"/>
          <c:yMode val="edge"/>
          <c:x val="0.15248267896761281"/>
          <c:y val="3.2453592954066947E-2"/>
        </c:manualLayout>
      </c:layout>
      <c:overlay val="0"/>
      <c:spPr>
        <a:noFill/>
        <a:ln>
          <a:noFill/>
        </a:ln>
        <a:effectLst/>
      </c:sp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976743749973448E-2"/>
          <c:y val="0.14278632669323923"/>
          <c:w val="0.89382312487483984"/>
          <c:h val="0.78766572790830758"/>
        </c:manualLayout>
      </c:layout>
      <c:bar3DChart>
        <c:barDir val="col"/>
        <c:grouping val="standard"/>
        <c:varyColors val="0"/>
        <c:ser>
          <c:idx val="2"/>
          <c:order val="0"/>
          <c:invertIfNegative val="0"/>
          <c:dPt>
            <c:idx val="0"/>
            <c:invertIfNegative val="0"/>
            <c:bubble3D val="0"/>
            <c:spPr>
              <a:solidFill>
                <a:srgbClr val="0070C0"/>
              </a:solidFill>
            </c:spPr>
            <c:extLst>
              <c:ext xmlns:c16="http://schemas.microsoft.com/office/drawing/2014/chart" uri="{C3380CC4-5D6E-409C-BE32-E72D297353CC}">
                <c16:uniqueId val="{00000001-D053-4E5A-B0E6-BEF53AAA0638}"/>
              </c:ext>
            </c:extLst>
          </c:dPt>
          <c:dPt>
            <c:idx val="1"/>
            <c:invertIfNegative val="0"/>
            <c:bubble3D val="0"/>
            <c:spPr>
              <a:solidFill>
                <a:srgbClr val="00B0F0"/>
              </a:solidFill>
            </c:spPr>
            <c:extLst>
              <c:ext xmlns:c16="http://schemas.microsoft.com/office/drawing/2014/chart" uri="{C3380CC4-5D6E-409C-BE32-E72D297353CC}">
                <c16:uniqueId val="{00000003-D053-4E5A-B0E6-BEF53AAA0638}"/>
              </c:ext>
            </c:extLst>
          </c:dPt>
          <c:dLbls>
            <c:dLbl>
              <c:idx val="0"/>
              <c:layout>
                <c:manualLayout>
                  <c:x val="-1.116278906240043E-2"/>
                  <c:y val="0.1281353761385316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53-4E5A-B0E6-BEF53AAA0638}"/>
                </c:ext>
              </c:extLst>
            </c:dLbl>
            <c:dLbl>
              <c:idx val="1"/>
              <c:layout>
                <c:manualLayout>
                  <c:x val="1.116278906240043E-2"/>
                  <c:y val="0.1015412414682703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053-4E5A-B0E6-BEF53AAA0638}"/>
                </c:ext>
              </c:extLst>
            </c:dLbl>
            <c:spPr>
              <a:noFill/>
              <a:ln>
                <a:noFill/>
              </a:ln>
              <a:effectLst/>
            </c:spPr>
            <c:txPr>
              <a:bodyPr wrap="square" lIns="38100" tIns="19050" rIns="38100" bIns="19050" anchor="ctr">
                <a:spAutoFit/>
              </a:bodyPr>
              <a:lstStyle/>
              <a:p>
                <a:pPr>
                  <a:defRPr sz="1400" b="1"/>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'Matriz de datos'!$C$79:$C$80</c:f>
              <c:strCache>
                <c:ptCount val="2"/>
                <c:pt idx="0">
                  <c:v>Metas programadas</c:v>
                </c:pt>
                <c:pt idx="1">
                  <c:v>Metas ejecutadas</c:v>
                </c:pt>
              </c:strCache>
            </c:strRef>
          </c:cat>
          <c:val>
            <c:numRef>
              <c:f>'Matriz de datos'!$D$79:$D$80</c:f>
              <c:numCache>
                <c:formatCode>General</c:formatCode>
                <c:ptCount val="2"/>
                <c:pt idx="0">
                  <c:v>54</c:v>
                </c:pt>
                <c:pt idx="1">
                  <c:v>51</c:v>
                </c:pt>
              </c:numCache>
            </c:numRef>
          </c:val>
          <c:extLst>
            <c:ext xmlns:c16="http://schemas.microsoft.com/office/drawing/2014/chart" uri="{C3380CC4-5D6E-409C-BE32-E72D297353CC}">
              <c16:uniqueId val="{00000004-D053-4E5A-B0E6-BEF53AAA0638}"/>
            </c:ext>
          </c:extLst>
        </c:ser>
        <c:dLbls>
          <c:showLegendKey val="0"/>
          <c:showVal val="1"/>
          <c:showCatName val="0"/>
          <c:showSerName val="0"/>
          <c:showPercent val="0"/>
          <c:showBubbleSize val="0"/>
        </c:dLbls>
        <c:gapWidth val="219"/>
        <c:shape val="box"/>
        <c:axId val="560992336"/>
        <c:axId val="560998816"/>
        <c:axId val="503632312"/>
      </c:bar3DChart>
      <c:catAx>
        <c:axId val="560992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DO"/>
          </a:p>
        </c:txPr>
        <c:crossAx val="560998816"/>
        <c:crosses val="autoZero"/>
        <c:auto val="1"/>
        <c:lblAlgn val="ctr"/>
        <c:lblOffset val="100"/>
        <c:noMultiLvlLbl val="0"/>
      </c:catAx>
      <c:valAx>
        <c:axId val="560998816"/>
        <c:scaling>
          <c:orientation val="minMax"/>
          <c:min val="1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60992336"/>
        <c:crosses val="autoZero"/>
        <c:crossBetween val="between"/>
        <c:majorUnit val="1"/>
        <c:minorUnit val="0.25"/>
      </c:valAx>
      <c:serAx>
        <c:axId val="503632312"/>
        <c:scaling>
          <c:orientation val="minMax"/>
        </c:scaling>
        <c:delete val="1"/>
        <c:axPos val="b"/>
        <c:majorTickMark val="out"/>
        <c:minorTickMark val="none"/>
        <c:tickLblPos val="nextTo"/>
        <c:crossAx val="560998816"/>
        <c:crosses val="autoZero"/>
      </c:serAx>
      <c:spPr>
        <a:noFill/>
      </c:spPr>
    </c:plotArea>
    <c:plotVisOnly val="1"/>
    <c:dispBlanksAs val="gap"/>
    <c:showDLblsOverMax val="0"/>
    <c:extLst/>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txPr>
    <a:bodyPr/>
    <a:lstStyle/>
    <a:p>
      <a:pPr>
        <a:defRPr/>
      </a:pPr>
      <a:endParaRPr lang="es-D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Ejecución  trimestre enero-marzo 2026</a:t>
            </a:r>
          </a:p>
        </c:rich>
      </c:tx>
      <c:layout>
        <c:manualLayout>
          <c:xMode val="edge"/>
          <c:yMode val="edge"/>
          <c:x val="0.25253118779736178"/>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0.49334601891054197"/>
          <c:y val="1.7699988129925338E-2"/>
          <c:w val="0.49285279415355832"/>
          <c:h val="0.95241561191527924"/>
        </c:manualLayout>
      </c:layout>
      <c:barChart>
        <c:barDir val="bar"/>
        <c:grouping val="clustered"/>
        <c:varyColors val="0"/>
        <c:ser>
          <c:idx val="0"/>
          <c:order val="0"/>
          <c:tx>
            <c:strRef>
              <c:f>'Matriz de datos'!$F$1:$F$4</c:f>
              <c:strCache>
                <c:ptCount val="4"/>
                <c:pt idx="3">
                  <c:v>% ejecución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'Matriz de datos'!$C$5:$C$74</c15:sqref>
                  </c15:fullRef>
                </c:ext>
              </c:extLst>
              <c:f>('Matriz de datos'!$C$6:$C$7,'Matriz de datos'!$C$9:$C$22,'Matriz de datos'!$C$24:$C$32,'Matriz de datos'!$C$34:$C$35,'Matriz de datos'!$C$37:$C$39,'Matriz de datos'!$C$41,'Matriz de datos'!$C$43,'Matriz de datos'!$C$45,'Matriz de datos'!$C$47,'Matriz de datos'!$C$49:$C$74)</c:f>
              <c:strCache>
                <c:ptCount val="60"/>
                <c:pt idx="0">
                  <c:v>Porcentaje trimestral de encuestas de satisfacción al cliente.</c:v>
                </c:pt>
                <c:pt idx="1">
                  <c:v>Cumplimiento tiempos de respuesta en los trámites de registros.</c:v>
                </c:pt>
                <c:pt idx="2">
                  <c:v>Cantidad de personas capacitadas por el servicio del Centro de Capacitación</c:v>
                </c:pt>
                <c:pt idx="3">
                  <c:v>Cantidad de nuevas acciones formativas para el derecho de autor.</c:v>
                </c:pt>
                <c:pt idx="4">
                  <c:v>Cantidad de personas impactadas del sector. </c:v>
                </c:pt>
                <c:pt idx="5">
                  <c:v>Cantidad de capacitaciones para industrias creativas.</c:v>
                </c:pt>
                <c:pt idx="6">
                  <c:v>Cantidad de Creadores de contenido capacitado</c:v>
                </c:pt>
                <c:pt idx="7">
                  <c:v>Cantidad de empresas capacitadas. </c:v>
                </c:pt>
                <c:pt idx="8">
                  <c:v>Mujeres impactadas</c:v>
                </c:pt>
                <c:pt idx="9">
                  <c:v>Hombres impactados</c:v>
                </c:pt>
                <c:pt idx="10">
                  <c:v> Jóvenes  impactados</c:v>
                </c:pt>
                <c:pt idx="11">
                  <c:v>Empleados de ONDA capacitados como formadores</c:v>
                </c:pt>
                <c:pt idx="12">
                  <c:v>Cantidad de instituciones impactadas que tiene incidencias en las industrias creativas y culturales</c:v>
                </c:pt>
                <c:pt idx="13">
                  <c:v>Cantidad de capacitaciones sobre la ley de derecho de autor a personal técnico de instituciones públicas que tiene incidencias en las industrias creativas </c:v>
                </c:pt>
                <c:pt idx="14">
                  <c:v>Cantidad de servidores públicos capacitados.</c:v>
                </c:pt>
                <c:pt idx="15">
                  <c:v>Cantidad de ciudadanos impactados con participación eventos abiertos y masivos </c:v>
                </c:pt>
                <c:pt idx="16">
                  <c:v>Porcentaje de cumplimiento Plan Anual de Compras.  </c:v>
                </c:pt>
                <c:pt idx="18">
                  <c:v>Interacciones en publicaciones digitales.</c:v>
                </c:pt>
                <c:pt idx="19">
                  <c:v>Cantidad de notas de prensa. </c:v>
                </c:pt>
                <c:pt idx="20">
                  <c:v>Cantidad de post en las redes socialaes.</c:v>
                </c:pt>
                <c:pt idx="21">
                  <c:v>Relanzamiento de  canal de Youtube.
(Diseño y ejecución  plan de relanzamiento del canal Youtube
</c:v>
                </c:pt>
                <c:pt idx="22">
                  <c:v>Publicación trimestral de boletín de actividades de la ONDA.</c:v>
                </c:pt>
                <c:pt idx="23">
                  <c:v>Elaboración Plan de Comunicación.</c:v>
                </c:pt>
                <c:pt idx="24">
                  <c:v>Publicaciones realizadas.</c:v>
                </c:pt>
                <c:pt idx="25">
                  <c:v>Cantidad de acciones de mantenimiento, suministros y mayordomía realizadas.</c:v>
                </c:pt>
                <c:pt idx="26">
                  <c:v>Cantidad de solitudes de transporte atendidas.</c:v>
                </c:pt>
                <c:pt idx="27">
                  <c:v>Cantidad de operativos para detectar casos de piraterias.</c:v>
                </c:pt>
                <c:pt idx="28">
                  <c:v>Cantidad de servicios de registro de sujetos obligados.</c:v>
                </c:pt>
                <c:pt idx="29">
                  <c:v>Cantidad  de inspecciones de parte y oficio.</c:v>
                </c:pt>
                <c:pt idx="30">
                  <c:v>Porcentaje de uso de los servicios de Investigación y Peritaje.</c:v>
                </c:pt>
                <c:pt idx="31">
                  <c:v>Servicios legales
institucionales.</c:v>
                </c:pt>
                <c:pt idx="32">
                  <c:v>Cantidad de evaluaciones de los acuerdos de la carta compromiso </c:v>
                </c:pt>
                <c:pt idx="33">
                  <c:v>Elaboración trimestral de informes de seguimiento POA.</c:v>
                </c:pt>
                <c:pt idx="34">
                  <c:v>Cantidad de informes de seguimiento del combate a la piratería</c:v>
                </c:pt>
                <c:pt idx="36">
                  <c:v>Cantidad de empleados del grupo ocupacional 1 al 5  capacitados en la materia de Derecho de Autor</c:v>
                </c:pt>
                <c:pt idx="37">
                  <c:v>Cantidad de capacitaciones impartidas a empleados del grupo ocupacional 1 al 5</c:v>
                </c:pt>
                <c:pt idx="38">
                  <c:v>Porcentaje de cumplimento en el alcance de los indicadores de evaluaciones de desempeño institucional  (SISMAP)</c:v>
                </c:pt>
                <c:pt idx="39">
                  <c:v>Diseño del Plan </c:v>
                </c:pt>
                <c:pt idx="40">
                  <c:v>Cantidad de estudiantes impactado por el programa de pasantías . </c:v>
                </c:pt>
                <c:pt idx="41">
                  <c:v>Cantidad de Informes de evaluación de desempeño del personal.</c:v>
                </c:pt>
                <c:pt idx="42">
                  <c:v>Cantidad de personal de ONDA por grupo ocupacional capacitado (especializaciones en derecho de autor).</c:v>
                </c:pt>
                <c:pt idx="44">
                  <c:v>Informe trimestral porcentaje de obras registradas. </c:v>
                </c:pt>
                <c:pt idx="45">
                  <c:v>Informe trimestral porcentaje de ejecución Plan de trabajo para mejorar el repositorio digital y físico de las obras registradas (Depósito legal).
Depuración de expedientes.</c:v>
                </c:pt>
                <c:pt idx="47">
                  <c:v>Participación en eventos nacionales relacionados con los derechos de autor y la propiedad intelectual.</c:v>
                </c:pt>
                <c:pt idx="48">
                  <c:v>Participación en ferias de sectores prodcutivos. </c:v>
                </c:pt>
                <c:pt idx="50">
                  <c:v>Cantidad servicios de Orientación y Asistencia Jurídica.</c:v>
                </c:pt>
                <c:pt idx="51">
                  <c:v>Cantidad de Actos de Acuerdos logrados.</c:v>
                </c:pt>
                <c:pt idx="52">
                  <c:v>Cantidad de las Vistas Concilitorias. </c:v>
                </c:pt>
                <c:pt idx="54">
                  <c:v>Actividades  de las  Sociedades de Gestión  Colectiva con participación.</c:v>
                </c:pt>
                <c:pt idx="56">
                  <c:v>Cantidad de solicitudes a TIC atendidas</c:v>
                </c:pt>
                <c:pt idx="58">
                  <c:v>Cantidad de seminiarios en la zona Norte. </c:v>
                </c:pt>
                <c:pt idx="59">
                  <c:v>Ejecución de talleres en ONDA zona Norte.</c:v>
                </c:pt>
              </c:strCache>
            </c:strRef>
          </c:cat>
          <c:val>
            <c:numRef>
              <c:extLst>
                <c:ext xmlns:c15="http://schemas.microsoft.com/office/drawing/2012/chart" uri="{02D57815-91ED-43cb-92C2-25804820EDAC}">
                  <c15:fullRef>
                    <c15:sqref>'Matriz de datos'!$F$5:$F$74</c15:sqref>
                  </c15:fullRef>
                </c:ext>
              </c:extLst>
              <c:f>('Matriz de datos'!$F$6:$F$7,'Matriz de datos'!$F$9:$F$22,'Matriz de datos'!$F$24:$F$32,'Matriz de datos'!$F$34:$F$35,'Matriz de datos'!$F$37:$F$39,'Matriz de datos'!$F$41,'Matriz de datos'!$F$43,'Matriz de datos'!$F$45,'Matriz de datos'!$F$47,'Matriz de datos'!$F$49:$F$74)</c:f>
              <c:numCache>
                <c:formatCode>0%</c:formatCode>
                <c:ptCount val="60"/>
                <c:pt idx="0">
                  <c:v>1</c:v>
                </c:pt>
                <c:pt idx="1">
                  <c:v>1</c:v>
                </c:pt>
                <c:pt idx="2">
                  <c:v>1</c:v>
                </c:pt>
                <c:pt idx="3">
                  <c:v>1</c:v>
                </c:pt>
                <c:pt idx="4">
                  <c:v>0.63905325443786987</c:v>
                </c:pt>
                <c:pt idx="5">
                  <c:v>1</c:v>
                </c:pt>
                <c:pt idx="6">
                  <c:v>0.41338582677165353</c:v>
                </c:pt>
                <c:pt idx="7">
                  <c:v>1</c:v>
                </c:pt>
                <c:pt idx="8">
                  <c:v>1</c:v>
                </c:pt>
                <c:pt idx="9">
                  <c:v>1</c:v>
                </c:pt>
                <c:pt idx="10">
                  <c:v>1</c:v>
                </c:pt>
                <c:pt idx="11">
                  <c:v>1</c:v>
                </c:pt>
                <c:pt idx="12">
                  <c:v>1</c:v>
                </c:pt>
                <c:pt idx="13">
                  <c:v>1</c:v>
                </c:pt>
                <c:pt idx="14">
                  <c:v>1</c:v>
                </c:pt>
                <c:pt idx="15">
                  <c:v>1</c:v>
                </c:pt>
                <c:pt idx="16">
                  <c:v>0.99967752337955507</c:v>
                </c:pt>
                <c:pt idx="18">
                  <c:v>1</c:v>
                </c:pt>
                <c:pt idx="19">
                  <c:v>1</c:v>
                </c:pt>
                <c:pt idx="20">
                  <c:v>1</c:v>
                </c:pt>
                <c:pt idx="21">
                  <c:v>0</c:v>
                </c:pt>
                <c:pt idx="22">
                  <c:v>1</c:v>
                </c:pt>
                <c:pt idx="23">
                  <c:v>0</c:v>
                </c:pt>
                <c:pt idx="24">
                  <c:v>0.47008547008547008</c:v>
                </c:pt>
                <c:pt idx="25">
                  <c:v>1</c:v>
                </c:pt>
                <c:pt idx="26">
                  <c:v>1</c:v>
                </c:pt>
                <c:pt idx="27">
                  <c:v>0</c:v>
                </c:pt>
                <c:pt idx="28">
                  <c:v>0.77777777777777779</c:v>
                </c:pt>
                <c:pt idx="29">
                  <c:v>0.96875</c:v>
                </c:pt>
                <c:pt idx="30">
                  <c:v>1</c:v>
                </c:pt>
                <c:pt idx="31">
                  <c:v>1</c:v>
                </c:pt>
                <c:pt idx="32">
                  <c:v>1</c:v>
                </c:pt>
                <c:pt idx="33">
                  <c:v>1</c:v>
                </c:pt>
                <c:pt idx="34">
                  <c:v>1</c:v>
                </c:pt>
                <c:pt idx="36">
                  <c:v>0.77777777777777779</c:v>
                </c:pt>
                <c:pt idx="37">
                  <c:v>0.7142857142857143</c:v>
                </c:pt>
                <c:pt idx="38">
                  <c:v>0.91771739130434782</c:v>
                </c:pt>
                <c:pt idx="39">
                  <c:v>1</c:v>
                </c:pt>
                <c:pt idx="40">
                  <c:v>1</c:v>
                </c:pt>
                <c:pt idx="41">
                  <c:v>1</c:v>
                </c:pt>
                <c:pt idx="42">
                  <c:v>1</c:v>
                </c:pt>
                <c:pt idx="44">
                  <c:v>1</c:v>
                </c:pt>
                <c:pt idx="45">
                  <c:v>1</c:v>
                </c:pt>
                <c:pt idx="47">
                  <c:v>1</c:v>
                </c:pt>
                <c:pt idx="48">
                  <c:v>1</c:v>
                </c:pt>
                <c:pt idx="50">
                  <c:v>1</c:v>
                </c:pt>
                <c:pt idx="51">
                  <c:v>1</c:v>
                </c:pt>
                <c:pt idx="52">
                  <c:v>1</c:v>
                </c:pt>
                <c:pt idx="54">
                  <c:v>1</c:v>
                </c:pt>
                <c:pt idx="56">
                  <c:v>1</c:v>
                </c:pt>
                <c:pt idx="58">
                  <c:v>1</c:v>
                </c:pt>
                <c:pt idx="59">
                  <c:v>1</c:v>
                </c:pt>
              </c:numCache>
            </c:numRef>
          </c:val>
          <c:extLst>
            <c:ext xmlns:c16="http://schemas.microsoft.com/office/drawing/2014/chart" uri="{C3380CC4-5D6E-409C-BE32-E72D297353CC}">
              <c16:uniqueId val="{00000000-7A07-4FA8-ACC7-294A4F8B35D8}"/>
            </c:ext>
          </c:extLst>
        </c:ser>
        <c:dLbls>
          <c:showLegendKey val="0"/>
          <c:showVal val="0"/>
          <c:showCatName val="0"/>
          <c:showSerName val="0"/>
          <c:showPercent val="0"/>
          <c:showBubbleSize val="0"/>
        </c:dLbls>
        <c:gapWidth val="182"/>
        <c:axId val="700956200"/>
        <c:axId val="700958000"/>
      </c:barChart>
      <c:catAx>
        <c:axId val="7009562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DO"/>
          </a:p>
        </c:txPr>
        <c:crossAx val="700958000"/>
        <c:crosses val="autoZero"/>
        <c:auto val="1"/>
        <c:lblAlgn val="ctr"/>
        <c:lblOffset val="100"/>
        <c:noMultiLvlLbl val="0"/>
      </c:catAx>
      <c:valAx>
        <c:axId val="7009580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7009562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1.png"/><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1649340</xdr:colOff>
      <xdr:row>86</xdr:row>
      <xdr:rowOff>640</xdr:rowOff>
    </xdr:from>
    <xdr:to>
      <xdr:col>6</xdr:col>
      <xdr:colOff>1363591</xdr:colOff>
      <xdr:row>113</xdr:row>
      <xdr:rowOff>104491</xdr:rowOff>
    </xdr:to>
    <xdr:graphicFrame macro="">
      <xdr:nvGraphicFramePr>
        <xdr:cNvPr id="2" name="Gráfico 1">
          <a:extLst>
            <a:ext uri="{FF2B5EF4-FFF2-40B4-BE49-F238E27FC236}">
              <a16:creationId xmlns:a16="http://schemas.microsoft.com/office/drawing/2014/main" id="{A2479A9D-A8CF-A822-F755-D2F1C25209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2729552</xdr:colOff>
      <xdr:row>84</xdr:row>
      <xdr:rowOff>14217</xdr:rowOff>
    </xdr:from>
    <xdr:to>
      <xdr:col>14</xdr:col>
      <xdr:colOff>899902</xdr:colOff>
      <xdr:row>113</xdr:row>
      <xdr:rowOff>106339</xdr:rowOff>
    </xdr:to>
    <xdr:graphicFrame macro="">
      <xdr:nvGraphicFramePr>
        <xdr:cNvPr id="5" name="Gráfico 4">
          <a:extLst>
            <a:ext uri="{FF2B5EF4-FFF2-40B4-BE49-F238E27FC236}">
              <a16:creationId xmlns:a16="http://schemas.microsoft.com/office/drawing/2014/main" id="{6E74F888-5F46-4C62-80D8-ADA5F9CA2C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810336</xdr:colOff>
      <xdr:row>78</xdr:row>
      <xdr:rowOff>111125</xdr:rowOff>
    </xdr:from>
    <xdr:to>
      <xdr:col>29</xdr:col>
      <xdr:colOff>497574</xdr:colOff>
      <xdr:row>129</xdr:row>
      <xdr:rowOff>63500</xdr:rowOff>
    </xdr:to>
    <xdr:graphicFrame macro="">
      <xdr:nvGraphicFramePr>
        <xdr:cNvPr id="7" name="Gráfico 6">
          <a:extLst>
            <a:ext uri="{FF2B5EF4-FFF2-40B4-BE49-F238E27FC236}">
              <a16:creationId xmlns:a16="http://schemas.microsoft.com/office/drawing/2014/main" id="{E925F686-129D-4178-915D-10B9966395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733425</xdr:colOff>
      <xdr:row>0</xdr:row>
      <xdr:rowOff>85725</xdr:rowOff>
    </xdr:from>
    <xdr:to>
      <xdr:col>3</xdr:col>
      <xdr:colOff>354013</xdr:colOff>
      <xdr:row>3</xdr:row>
      <xdr:rowOff>114300</xdr:rowOff>
    </xdr:to>
    <xdr:pic>
      <xdr:nvPicPr>
        <xdr:cNvPr id="2" name="Imagen 1">
          <a:extLst>
            <a:ext uri="{FF2B5EF4-FFF2-40B4-BE49-F238E27FC236}">
              <a16:creationId xmlns:a16="http://schemas.microsoft.com/office/drawing/2014/main" id="{A39BE103-1A2B-4A58-8182-19BA2FDD2C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5425" y="85725"/>
          <a:ext cx="2204244" cy="600075"/>
        </a:xfrm>
        <a:prstGeom prst="rect">
          <a:avLst/>
        </a:prstGeom>
        <a:noFill/>
        <a:ln>
          <a:noFill/>
        </a:ln>
      </xdr:spPr>
    </xdr:pic>
    <xdr:clientData/>
  </xdr:twoCellAnchor>
  <xdr:twoCellAnchor>
    <xdr:from>
      <xdr:col>0</xdr:col>
      <xdr:colOff>2381</xdr:colOff>
      <xdr:row>39</xdr:row>
      <xdr:rowOff>54770</xdr:rowOff>
    </xdr:from>
    <xdr:to>
      <xdr:col>5</xdr:col>
      <xdr:colOff>821531</xdr:colOff>
      <xdr:row>63</xdr:row>
      <xdr:rowOff>166687</xdr:rowOff>
    </xdr:to>
    <xdr:graphicFrame macro="">
      <xdr:nvGraphicFramePr>
        <xdr:cNvPr id="6" name="Gráfico 5">
          <a:extLst>
            <a:ext uri="{FF2B5EF4-FFF2-40B4-BE49-F238E27FC236}">
              <a16:creationId xmlns:a16="http://schemas.microsoft.com/office/drawing/2014/main" id="{A14877BC-FA85-4923-B36A-3F488953DB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xdr:row>
      <xdr:rowOff>119064</xdr:rowOff>
    </xdr:from>
    <xdr:to>
      <xdr:col>5</xdr:col>
      <xdr:colOff>190500</xdr:colOff>
      <xdr:row>35</xdr:row>
      <xdr:rowOff>59532</xdr:rowOff>
    </xdr:to>
    <xdr:graphicFrame macro="">
      <xdr:nvGraphicFramePr>
        <xdr:cNvPr id="11" name="Gráfico 10">
          <a:extLst>
            <a:ext uri="{FF2B5EF4-FFF2-40B4-BE49-F238E27FC236}">
              <a16:creationId xmlns:a16="http://schemas.microsoft.com/office/drawing/2014/main" id="{1D6186AA-F203-4306-B173-93CA9C4189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154</xdr:row>
      <xdr:rowOff>11906</xdr:rowOff>
    </xdr:from>
    <xdr:to>
      <xdr:col>5</xdr:col>
      <xdr:colOff>928688</xdr:colOff>
      <xdr:row>212</xdr:row>
      <xdr:rowOff>47625</xdr:rowOff>
    </xdr:to>
    <xdr:graphicFrame macro="">
      <xdr:nvGraphicFramePr>
        <xdr:cNvPr id="13" name="Gráfico 12">
          <a:extLst>
            <a:ext uri="{FF2B5EF4-FFF2-40B4-BE49-F238E27FC236}">
              <a16:creationId xmlns:a16="http://schemas.microsoft.com/office/drawing/2014/main" id="{93CA6E4C-1E5F-4603-A5D5-B226C9C344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B361A-9320-4DD4-BAF7-EA674F1A25B9}">
  <dimension ref="A1:AS80"/>
  <sheetViews>
    <sheetView topLeftCell="L78" zoomScale="60" zoomScaleNormal="60" workbookViewId="0">
      <selection activeCell="AG95" sqref="AG95"/>
    </sheetView>
  </sheetViews>
  <sheetFormatPr baseColWidth="10" defaultRowHeight="15"/>
  <cols>
    <col min="1" max="1" width="8.85546875" customWidth="1"/>
    <col min="2" max="2" width="25.28515625" customWidth="1"/>
    <col min="3" max="3" width="26.42578125" customWidth="1"/>
    <col min="4" max="4" width="18.85546875" customWidth="1"/>
    <col min="5" max="5" width="17.42578125" customWidth="1"/>
    <col min="6" max="6" width="18.7109375" style="25" customWidth="1"/>
    <col min="7" max="7" width="54.140625" customWidth="1"/>
    <col min="15" max="15" width="28.85546875" customWidth="1"/>
    <col min="16" max="16" width="24.28515625" bestFit="1" customWidth="1"/>
    <col min="19" max="19" width="18.28515625" customWidth="1"/>
    <col min="23" max="23" width="5.5703125" customWidth="1"/>
  </cols>
  <sheetData>
    <row r="1" spans="1:18" ht="15" customHeight="1">
      <c r="A1" s="63" t="s">
        <v>108</v>
      </c>
      <c r="B1" s="63"/>
      <c r="C1" s="63"/>
      <c r="D1" s="63"/>
      <c r="E1" s="63"/>
      <c r="F1" s="64"/>
      <c r="O1" t="s">
        <v>0</v>
      </c>
      <c r="P1" t="s">
        <v>1</v>
      </c>
      <c r="Q1">
        <v>48</v>
      </c>
      <c r="R1" s="1">
        <f>+Q1/Q4</f>
        <v>0.88888888888888884</v>
      </c>
    </row>
    <row r="2" spans="1:18" ht="15" customHeight="1">
      <c r="A2" s="65"/>
      <c r="B2" s="65"/>
      <c r="C2" s="65"/>
      <c r="D2" s="65"/>
      <c r="E2" s="65"/>
      <c r="F2" s="66"/>
      <c r="O2" t="s">
        <v>2</v>
      </c>
      <c r="P2" s="2" t="s">
        <v>3</v>
      </c>
      <c r="Q2">
        <v>3</v>
      </c>
      <c r="R2" s="1">
        <f>+Q2/Q4</f>
        <v>5.5555555555555552E-2</v>
      </c>
    </row>
    <row r="3" spans="1:18" ht="26.25" customHeight="1">
      <c r="A3" s="67"/>
      <c r="B3" s="67"/>
      <c r="C3" s="67"/>
      <c r="D3" s="67"/>
      <c r="E3" s="67"/>
      <c r="F3" s="68"/>
      <c r="O3" t="s">
        <v>4</v>
      </c>
      <c r="P3" s="3">
        <v>0</v>
      </c>
      <c r="Q3">
        <v>3</v>
      </c>
      <c r="R3" s="1">
        <f>+Q3/Q4</f>
        <v>5.5555555555555552E-2</v>
      </c>
    </row>
    <row r="4" spans="1:18" ht="46.5" customHeight="1">
      <c r="A4" s="42" t="s">
        <v>5</v>
      </c>
      <c r="B4" s="43" t="s">
        <v>17</v>
      </c>
      <c r="C4" s="42" t="s">
        <v>6</v>
      </c>
      <c r="D4" s="43" t="s">
        <v>7</v>
      </c>
      <c r="E4" s="43" t="s">
        <v>8</v>
      </c>
      <c r="F4" s="44" t="s">
        <v>9</v>
      </c>
      <c r="O4" t="s">
        <v>10</v>
      </c>
      <c r="Q4">
        <f>SUM(Q1:Q3)</f>
        <v>54</v>
      </c>
      <c r="R4" s="4">
        <f>SUM(R1:R3)</f>
        <v>1</v>
      </c>
    </row>
    <row r="5" spans="1:18" ht="21" customHeight="1">
      <c r="A5" s="69" t="s">
        <v>40</v>
      </c>
      <c r="B5" s="60"/>
      <c r="C5" s="60"/>
      <c r="D5" s="60"/>
      <c r="E5" s="60"/>
      <c r="F5" s="70"/>
      <c r="J5" s="4"/>
      <c r="O5" t="s">
        <v>123</v>
      </c>
      <c r="Q5">
        <v>51</v>
      </c>
    </row>
    <row r="6" spans="1:18" ht="52.5" customHeight="1">
      <c r="A6" s="26">
        <v>1</v>
      </c>
      <c r="B6" s="15" t="s">
        <v>49</v>
      </c>
      <c r="C6" s="15" t="s">
        <v>50</v>
      </c>
      <c r="D6" s="45">
        <v>0.94</v>
      </c>
      <c r="E6" s="31">
        <v>0.94040000000000001</v>
      </c>
      <c r="F6" s="8">
        <v>1</v>
      </c>
      <c r="G6" s="13"/>
      <c r="H6" s="4"/>
      <c r="O6" s="9" t="s">
        <v>11</v>
      </c>
      <c r="P6" s="1">
        <f>(F6+F7+F9+F10+F11+F12+F13+F14+F15+F16+F17+F18+F19+F20+F21+F22+F24+F26+F27+F28+F29+F30+F31+F32+F34+F35+F37+F38+F39+F41+F43+F45+F46+F47+F48+F49+F51+F52+F53+F54+F55+F56+F57+F59+F60+F62+F63+F65+F66+F67+F69+F71+F73+F74)/54</f>
        <v>0.90145390251518831</v>
      </c>
      <c r="Q6" s="10"/>
    </row>
    <row r="7" spans="1:18" ht="66" customHeight="1">
      <c r="A7" s="11">
        <f>1+A6</f>
        <v>2</v>
      </c>
      <c r="B7" s="12" t="s">
        <v>51</v>
      </c>
      <c r="C7" s="27" t="s">
        <v>41</v>
      </c>
      <c r="D7" s="5">
        <v>982</v>
      </c>
      <c r="E7" s="5">
        <v>982</v>
      </c>
      <c r="F7" s="8">
        <v>1</v>
      </c>
      <c r="H7" s="4"/>
      <c r="O7" s="9" t="s">
        <v>12</v>
      </c>
      <c r="P7" s="4">
        <f>+R1+R2</f>
        <v>0.94444444444444442</v>
      </c>
      <c r="Q7" s="10"/>
    </row>
    <row r="8" spans="1:18" ht="22.5" customHeight="1">
      <c r="A8" s="53" t="s">
        <v>43</v>
      </c>
      <c r="B8" s="54"/>
      <c r="C8" s="54"/>
      <c r="D8" s="54"/>
      <c r="E8" s="54"/>
      <c r="F8" s="54"/>
      <c r="H8" s="4"/>
      <c r="O8" t="s">
        <v>11</v>
      </c>
      <c r="P8" s="4">
        <f>+P6</f>
        <v>0.90145390251518831</v>
      </c>
    </row>
    <row r="9" spans="1:18" ht="96" customHeight="1">
      <c r="A9" s="11">
        <f>1+A7</f>
        <v>3</v>
      </c>
      <c r="B9" s="29" t="s">
        <v>31</v>
      </c>
      <c r="C9" s="30" t="s">
        <v>44</v>
      </c>
      <c r="D9" s="5">
        <v>875</v>
      </c>
      <c r="E9" s="7">
        <v>1019</v>
      </c>
      <c r="F9" s="8">
        <v>1</v>
      </c>
      <c r="H9" s="4"/>
      <c r="O9" t="s">
        <v>124</v>
      </c>
      <c r="P9" s="85">
        <f>-1*(+P8-1)</f>
        <v>9.854609748481169E-2</v>
      </c>
    </row>
    <row r="10" spans="1:18" ht="52.5" customHeight="1">
      <c r="A10" s="11">
        <f>1+A9</f>
        <v>4</v>
      </c>
      <c r="B10" s="57" t="s">
        <v>46</v>
      </c>
      <c r="C10" s="30" t="s">
        <v>45</v>
      </c>
      <c r="D10" s="5">
        <v>1</v>
      </c>
      <c r="E10" s="7">
        <v>3</v>
      </c>
      <c r="F10" s="8">
        <v>1</v>
      </c>
      <c r="H10" s="4"/>
    </row>
    <row r="11" spans="1:18" ht="39" customHeight="1">
      <c r="A11" s="11">
        <f t="shared" ref="A11:A17" si="0">1+A10</f>
        <v>5</v>
      </c>
      <c r="B11" s="62"/>
      <c r="C11" s="30" t="s">
        <v>53</v>
      </c>
      <c r="D11" s="5">
        <v>169</v>
      </c>
      <c r="E11" s="7">
        <v>108</v>
      </c>
      <c r="F11" s="8">
        <f>+E11/D11</f>
        <v>0.63905325443786987</v>
      </c>
      <c r="H11" s="4"/>
    </row>
    <row r="12" spans="1:18" ht="49.5" customHeight="1">
      <c r="A12" s="11">
        <f t="shared" si="0"/>
        <v>6</v>
      </c>
      <c r="B12" s="58"/>
      <c r="C12" s="30" t="s">
        <v>52</v>
      </c>
      <c r="D12" s="5">
        <v>2</v>
      </c>
      <c r="E12" s="7">
        <v>11</v>
      </c>
      <c r="F12" s="8">
        <v>1</v>
      </c>
      <c r="H12" s="4"/>
    </row>
    <row r="13" spans="1:18" ht="42.75" customHeight="1">
      <c r="A13" s="11">
        <f>1+A12</f>
        <v>7</v>
      </c>
      <c r="B13" s="57" t="s">
        <v>54</v>
      </c>
      <c r="C13" s="46" t="s">
        <v>55</v>
      </c>
      <c r="D13" s="5">
        <v>254</v>
      </c>
      <c r="E13" s="5">
        <v>105</v>
      </c>
      <c r="F13" s="8">
        <f t="shared" ref="F13" si="1">+E13/D13</f>
        <v>0.41338582677165353</v>
      </c>
      <c r="H13" s="4"/>
    </row>
    <row r="14" spans="1:18" ht="51.75" customHeight="1">
      <c r="A14" s="11">
        <f t="shared" si="0"/>
        <v>8</v>
      </c>
      <c r="B14" s="58"/>
      <c r="C14" s="46" t="s">
        <v>56</v>
      </c>
      <c r="D14" s="5">
        <v>3</v>
      </c>
      <c r="E14" s="7">
        <v>0</v>
      </c>
      <c r="F14" s="8">
        <v>1</v>
      </c>
      <c r="H14" s="4"/>
    </row>
    <row r="15" spans="1:18" ht="33.75" customHeight="1">
      <c r="A15" s="11">
        <f t="shared" si="0"/>
        <v>9</v>
      </c>
      <c r="B15" s="57" t="s">
        <v>57</v>
      </c>
      <c r="C15" s="46" t="s">
        <v>58</v>
      </c>
      <c r="D15" s="5">
        <v>388</v>
      </c>
      <c r="E15" s="7">
        <v>543</v>
      </c>
      <c r="F15" s="8">
        <v>1</v>
      </c>
      <c r="H15" s="4"/>
    </row>
    <row r="16" spans="1:18" ht="35.25" customHeight="1">
      <c r="A16" s="11">
        <f t="shared" si="0"/>
        <v>10</v>
      </c>
      <c r="B16" s="62"/>
      <c r="C16" s="46" t="s">
        <v>59</v>
      </c>
      <c r="D16" s="5">
        <v>325</v>
      </c>
      <c r="E16" s="7">
        <v>476</v>
      </c>
      <c r="F16" s="8">
        <v>1</v>
      </c>
      <c r="H16" s="4"/>
    </row>
    <row r="17" spans="1:16" ht="44.25" customHeight="1">
      <c r="A17" s="11">
        <f t="shared" si="0"/>
        <v>11</v>
      </c>
      <c r="B17" s="58"/>
      <c r="C17" s="46" t="s">
        <v>60</v>
      </c>
      <c r="D17" s="5">
        <v>163</v>
      </c>
      <c r="E17" s="7">
        <v>692</v>
      </c>
      <c r="F17" s="8">
        <v>1</v>
      </c>
      <c r="H17" s="4"/>
    </row>
    <row r="18" spans="1:16" ht="103.5" customHeight="1">
      <c r="A18" s="11">
        <f>1+A17</f>
        <v>12</v>
      </c>
      <c r="B18" s="15" t="s">
        <v>107</v>
      </c>
      <c r="C18" s="46" t="s">
        <v>103</v>
      </c>
      <c r="D18" s="5">
        <v>2</v>
      </c>
      <c r="E18" s="7">
        <v>6</v>
      </c>
      <c r="F18" s="8">
        <v>1</v>
      </c>
      <c r="H18" s="4"/>
    </row>
    <row r="19" spans="1:16" ht="76.5" customHeight="1">
      <c r="A19" s="11">
        <f t="shared" ref="A19:A22" si="2">1+A18</f>
        <v>13</v>
      </c>
      <c r="B19" s="78" t="s">
        <v>61</v>
      </c>
      <c r="C19" s="46" t="s">
        <v>62</v>
      </c>
      <c r="D19" s="5">
        <v>4</v>
      </c>
      <c r="E19" s="7">
        <v>7</v>
      </c>
      <c r="F19" s="8">
        <v>1</v>
      </c>
      <c r="H19" s="4"/>
    </row>
    <row r="20" spans="1:16" ht="108" customHeight="1">
      <c r="A20" s="11">
        <f t="shared" si="2"/>
        <v>14</v>
      </c>
      <c r="B20" s="79"/>
      <c r="C20" s="46" t="s">
        <v>63</v>
      </c>
      <c r="D20" s="5">
        <v>3</v>
      </c>
      <c r="E20" s="7">
        <v>3</v>
      </c>
      <c r="F20" s="8">
        <f>+E20/D20</f>
        <v>1</v>
      </c>
      <c r="H20" s="4"/>
    </row>
    <row r="21" spans="1:16" ht="46.5" customHeight="1">
      <c r="A21" s="11">
        <f t="shared" si="2"/>
        <v>15</v>
      </c>
      <c r="B21" s="80"/>
      <c r="C21" s="46" t="s">
        <v>66</v>
      </c>
      <c r="D21" s="5">
        <v>5</v>
      </c>
      <c r="E21" s="7">
        <v>55</v>
      </c>
      <c r="F21" s="8">
        <v>1</v>
      </c>
      <c r="H21" s="4"/>
    </row>
    <row r="22" spans="1:16" ht="101.25" customHeight="1">
      <c r="A22" s="11">
        <f t="shared" si="2"/>
        <v>16</v>
      </c>
      <c r="B22" s="12" t="s">
        <v>64</v>
      </c>
      <c r="C22" s="46" t="s">
        <v>65</v>
      </c>
      <c r="D22" s="5">
        <v>100</v>
      </c>
      <c r="E22" s="7">
        <v>236</v>
      </c>
      <c r="F22" s="8">
        <v>1</v>
      </c>
      <c r="H22" s="4"/>
      <c r="P22" s="1"/>
    </row>
    <row r="23" spans="1:16" ht="24" customHeight="1">
      <c r="A23" s="53" t="s">
        <v>19</v>
      </c>
      <c r="B23" s="54"/>
      <c r="C23" s="60"/>
      <c r="D23" s="54"/>
      <c r="E23" s="54"/>
      <c r="F23" s="54"/>
      <c r="H23" s="4"/>
    </row>
    <row r="24" spans="1:16" ht="65.25" customHeight="1">
      <c r="A24" s="11">
        <f>1+A22</f>
        <v>17</v>
      </c>
      <c r="B24" s="46" t="s">
        <v>68</v>
      </c>
      <c r="C24" s="46" t="s">
        <v>67</v>
      </c>
      <c r="D24" s="47">
        <v>0.93030000000000002</v>
      </c>
      <c r="E24" s="31">
        <v>0.93</v>
      </c>
      <c r="F24" s="8">
        <f>+E24/D24</f>
        <v>0.99967752337955507</v>
      </c>
      <c r="H24" s="4"/>
    </row>
    <row r="25" spans="1:16" ht="24" customHeight="1">
      <c r="A25" s="61" t="s">
        <v>13</v>
      </c>
      <c r="B25" s="61"/>
      <c r="C25" s="61"/>
      <c r="D25" s="61"/>
      <c r="E25" s="61"/>
      <c r="F25" s="61"/>
      <c r="H25" s="4"/>
    </row>
    <row r="26" spans="1:16" ht="46.5" customHeight="1">
      <c r="A26" s="5">
        <f>1+A24</f>
        <v>18</v>
      </c>
      <c r="B26" s="57" t="s">
        <v>109</v>
      </c>
      <c r="C26" s="15" t="s">
        <v>20</v>
      </c>
      <c r="D26" s="33">
        <v>97199</v>
      </c>
      <c r="E26" s="35">
        <v>231100</v>
      </c>
      <c r="F26" s="8">
        <v>1</v>
      </c>
      <c r="H26" s="4"/>
    </row>
    <row r="27" spans="1:16" ht="42.75" customHeight="1">
      <c r="A27" s="5">
        <f>+A26+1</f>
        <v>19</v>
      </c>
      <c r="B27" s="62"/>
      <c r="C27" s="15" t="s">
        <v>21</v>
      </c>
      <c r="D27" s="32">
        <v>9</v>
      </c>
      <c r="E27" s="5">
        <v>10</v>
      </c>
      <c r="F27" s="8">
        <v>1</v>
      </c>
      <c r="H27" s="4"/>
    </row>
    <row r="28" spans="1:16" ht="43.5" customHeight="1">
      <c r="A28" s="5">
        <f t="shared" ref="A28" si="3">+A27+1</f>
        <v>20</v>
      </c>
      <c r="B28" s="58"/>
      <c r="C28" s="37" t="s">
        <v>104</v>
      </c>
      <c r="D28" s="5">
        <v>210</v>
      </c>
      <c r="E28" s="7">
        <v>302</v>
      </c>
      <c r="F28" s="8">
        <v>1</v>
      </c>
      <c r="H28" s="4"/>
    </row>
    <row r="29" spans="1:16" ht="102" customHeight="1">
      <c r="A29" s="5">
        <f>+A28+1</f>
        <v>21</v>
      </c>
      <c r="B29" s="12" t="s">
        <v>28</v>
      </c>
      <c r="C29" s="6" t="s">
        <v>110</v>
      </c>
      <c r="D29" s="7">
        <v>1</v>
      </c>
      <c r="E29" s="7">
        <v>0</v>
      </c>
      <c r="F29" s="8">
        <f t="shared" ref="F29:F31" si="4">+E29/D29</f>
        <v>0</v>
      </c>
      <c r="H29" s="4"/>
    </row>
    <row r="30" spans="1:16" ht="82.5" customHeight="1">
      <c r="A30" s="5">
        <f t="shared" ref="A30:A32" si="5">+A29+1</f>
        <v>22</v>
      </c>
      <c r="B30" s="49" t="s">
        <v>29</v>
      </c>
      <c r="C30" s="30" t="s">
        <v>22</v>
      </c>
      <c r="D30" s="5">
        <v>1</v>
      </c>
      <c r="E30" s="7">
        <v>1</v>
      </c>
      <c r="F30" s="8">
        <f t="shared" si="4"/>
        <v>1</v>
      </c>
      <c r="H30" s="4"/>
    </row>
    <row r="31" spans="1:16" ht="82.5" customHeight="1">
      <c r="A31" s="5">
        <f t="shared" si="5"/>
        <v>23</v>
      </c>
      <c r="B31" s="57" t="s">
        <v>30</v>
      </c>
      <c r="C31" s="30" t="s">
        <v>111</v>
      </c>
      <c r="D31" s="32">
        <v>1</v>
      </c>
      <c r="E31" s="7">
        <v>0</v>
      </c>
      <c r="F31" s="8">
        <f t="shared" si="4"/>
        <v>0</v>
      </c>
      <c r="H31" s="4"/>
    </row>
    <row r="32" spans="1:16" ht="116.25" customHeight="1">
      <c r="A32" s="5">
        <f t="shared" si="5"/>
        <v>24</v>
      </c>
      <c r="B32" s="58"/>
      <c r="C32" s="15" t="s">
        <v>69</v>
      </c>
      <c r="D32" s="32">
        <v>234</v>
      </c>
      <c r="E32" s="7">
        <v>110</v>
      </c>
      <c r="F32" s="8">
        <f>+E32/D32</f>
        <v>0.47008547008547008</v>
      </c>
      <c r="H32" s="4"/>
    </row>
    <row r="33" spans="1:45" ht="21" customHeight="1">
      <c r="A33" s="53" t="s">
        <v>70</v>
      </c>
      <c r="B33" s="54"/>
      <c r="C33" s="60"/>
      <c r="D33" s="54"/>
      <c r="E33" s="54"/>
      <c r="F33" s="54"/>
      <c r="G33" s="83"/>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row>
    <row r="34" spans="1:45" ht="71.25" customHeight="1">
      <c r="A34" s="5">
        <f>1+A32</f>
        <v>25</v>
      </c>
      <c r="B34" s="57" t="s">
        <v>71</v>
      </c>
      <c r="C34" s="17" t="s">
        <v>72</v>
      </c>
      <c r="D34" s="50">
        <v>56</v>
      </c>
      <c r="E34" s="50">
        <v>56</v>
      </c>
      <c r="F34" s="18">
        <f>+E34/D34</f>
        <v>1</v>
      </c>
      <c r="G34" s="13"/>
      <c r="H34" s="4"/>
    </row>
    <row r="35" spans="1:45" ht="45" customHeight="1">
      <c r="A35" s="5">
        <f>1+A34</f>
        <v>26</v>
      </c>
      <c r="B35" s="58"/>
      <c r="C35" s="17" t="s">
        <v>73</v>
      </c>
      <c r="D35" s="50">
        <v>155</v>
      </c>
      <c r="E35" s="50">
        <v>155</v>
      </c>
      <c r="F35" s="18">
        <f>+E35/D35</f>
        <v>1</v>
      </c>
      <c r="G35" s="13"/>
      <c r="H35" s="4"/>
    </row>
    <row r="36" spans="1:45" ht="24" customHeight="1">
      <c r="A36" s="53" t="s">
        <v>33</v>
      </c>
      <c r="B36" s="54"/>
      <c r="C36" s="55"/>
      <c r="D36" s="54"/>
      <c r="E36" s="54"/>
      <c r="F36" s="56"/>
      <c r="G36" s="13"/>
      <c r="H36" s="4"/>
    </row>
    <row r="37" spans="1:45" ht="77.25" customHeight="1">
      <c r="A37" s="5">
        <f>1+A35</f>
        <v>27</v>
      </c>
      <c r="B37" s="12" t="s">
        <v>74</v>
      </c>
      <c r="C37" s="6" t="s">
        <v>75</v>
      </c>
      <c r="D37" s="19">
        <v>3</v>
      </c>
      <c r="E37" s="20">
        <v>0</v>
      </c>
      <c r="F37" s="21">
        <f t="shared" ref="F37:F38" si="6">+E37/D37</f>
        <v>0</v>
      </c>
      <c r="G37" s="13"/>
      <c r="H37" s="4"/>
    </row>
    <row r="38" spans="1:45" ht="60.75" customHeight="1">
      <c r="A38" s="5">
        <f t="shared" ref="A38:A39" si="7">1+A37</f>
        <v>28</v>
      </c>
      <c r="B38" s="57" t="s">
        <v>31</v>
      </c>
      <c r="C38" s="6" t="s">
        <v>76</v>
      </c>
      <c r="D38" s="19">
        <v>9</v>
      </c>
      <c r="E38" s="20">
        <v>7</v>
      </c>
      <c r="F38" s="21">
        <f t="shared" si="6"/>
        <v>0.77777777777777779</v>
      </c>
      <c r="G38" s="89"/>
      <c r="H38" s="4"/>
    </row>
    <row r="39" spans="1:45" ht="57.75" customHeight="1">
      <c r="A39" s="5">
        <f t="shared" si="7"/>
        <v>29</v>
      </c>
      <c r="B39" s="58"/>
      <c r="C39" s="6" t="s">
        <v>77</v>
      </c>
      <c r="D39" s="20">
        <v>32</v>
      </c>
      <c r="E39" s="20">
        <v>31</v>
      </c>
      <c r="F39" s="21">
        <f>+E39/D39</f>
        <v>0.96875</v>
      </c>
      <c r="G39" s="13"/>
      <c r="H39" s="4"/>
    </row>
    <row r="40" spans="1:45" ht="24" customHeight="1">
      <c r="A40" s="53" t="s">
        <v>24</v>
      </c>
      <c r="B40" s="54"/>
      <c r="C40" s="54"/>
      <c r="D40" s="54"/>
      <c r="E40" s="54"/>
      <c r="F40" s="56"/>
      <c r="G40" s="13"/>
      <c r="H40" s="4"/>
    </row>
    <row r="41" spans="1:45" ht="111.75" customHeight="1">
      <c r="A41" s="5">
        <f>1+A39</f>
        <v>30</v>
      </c>
      <c r="B41" s="6" t="s">
        <v>31</v>
      </c>
      <c r="C41" s="6" t="s">
        <v>23</v>
      </c>
      <c r="D41" s="20">
        <v>23</v>
      </c>
      <c r="E41" s="20">
        <v>23</v>
      </c>
      <c r="F41" s="34">
        <f>+E41/D41</f>
        <v>1</v>
      </c>
      <c r="G41" s="13"/>
      <c r="H41" s="4"/>
    </row>
    <row r="42" spans="1:45" ht="22.5" customHeight="1">
      <c r="A42" s="81" t="s">
        <v>36</v>
      </c>
      <c r="B42" s="81"/>
      <c r="C42" s="81"/>
      <c r="D42" s="81"/>
      <c r="E42" s="81"/>
      <c r="F42" s="82"/>
      <c r="H42" s="4"/>
    </row>
    <row r="43" spans="1:45" ht="96.75" customHeight="1">
      <c r="A43" s="5">
        <f>1+A41</f>
        <v>31</v>
      </c>
      <c r="B43" s="6" t="s">
        <v>78</v>
      </c>
      <c r="C43" s="48" t="s">
        <v>79</v>
      </c>
      <c r="D43" s="28">
        <v>39</v>
      </c>
      <c r="E43" s="28">
        <v>39</v>
      </c>
      <c r="F43" s="34">
        <f>+E43/D43</f>
        <v>1</v>
      </c>
      <c r="H43" s="4"/>
    </row>
    <row r="44" spans="1:45" ht="27" customHeight="1">
      <c r="A44" s="55" t="s">
        <v>37</v>
      </c>
      <c r="B44" s="55"/>
      <c r="C44" s="55"/>
      <c r="D44" s="55"/>
      <c r="E44" s="55"/>
      <c r="F44" s="59"/>
      <c r="H44" s="4"/>
    </row>
    <row r="45" spans="1:45" ht="96.75" customHeight="1">
      <c r="A45" s="5">
        <f>1+A43</f>
        <v>32</v>
      </c>
      <c r="B45" s="57" t="s">
        <v>80</v>
      </c>
      <c r="C45" s="6" t="s">
        <v>38</v>
      </c>
      <c r="D45" s="5">
        <v>1</v>
      </c>
      <c r="E45" s="5">
        <v>1</v>
      </c>
      <c r="F45" s="14">
        <f>+E45/D45</f>
        <v>1</v>
      </c>
      <c r="H45" s="4"/>
    </row>
    <row r="46" spans="1:45" ht="96.75" customHeight="1">
      <c r="A46" s="5">
        <f>1+A45</f>
        <v>33</v>
      </c>
      <c r="B46" s="58"/>
      <c r="C46" s="6" t="s">
        <v>81</v>
      </c>
      <c r="D46" s="5">
        <v>1</v>
      </c>
      <c r="E46" s="5">
        <v>1</v>
      </c>
      <c r="F46" s="14">
        <f t="shared" ref="F46:F49" si="8">+E46/D46</f>
        <v>1</v>
      </c>
      <c r="H46" s="4"/>
    </row>
    <row r="47" spans="1:45" ht="96.75" customHeight="1">
      <c r="A47" s="5">
        <f t="shared" ref="A47:A49" si="9">1+A46</f>
        <v>34</v>
      </c>
      <c r="B47" s="12" t="s">
        <v>82</v>
      </c>
      <c r="C47" s="6" t="s">
        <v>101</v>
      </c>
      <c r="D47" s="5">
        <v>1</v>
      </c>
      <c r="E47" s="5">
        <v>1</v>
      </c>
      <c r="F47" s="14">
        <f t="shared" si="8"/>
        <v>1</v>
      </c>
      <c r="H47" s="4"/>
    </row>
    <row r="48" spans="1:45" ht="96.75" customHeight="1">
      <c r="A48" s="5">
        <f>1+A47</f>
        <v>35</v>
      </c>
      <c r="B48" s="6" t="s">
        <v>31</v>
      </c>
      <c r="C48" s="6" t="s">
        <v>83</v>
      </c>
      <c r="D48" s="5">
        <v>1</v>
      </c>
      <c r="E48" s="5">
        <v>1</v>
      </c>
      <c r="F48" s="14">
        <f t="shared" si="8"/>
        <v>1</v>
      </c>
      <c r="H48" s="4"/>
    </row>
    <row r="49" spans="1:8" ht="105.75" customHeight="1">
      <c r="A49" s="5">
        <f t="shared" si="9"/>
        <v>36</v>
      </c>
      <c r="B49" s="6" t="s">
        <v>112</v>
      </c>
      <c r="C49" s="6" t="s">
        <v>113</v>
      </c>
      <c r="D49" s="5">
        <v>1</v>
      </c>
      <c r="E49" s="5">
        <v>1</v>
      </c>
      <c r="F49" s="14">
        <f t="shared" si="8"/>
        <v>1</v>
      </c>
      <c r="H49" s="4"/>
    </row>
    <row r="50" spans="1:8" ht="24" customHeight="1">
      <c r="A50" s="54" t="s">
        <v>42</v>
      </c>
      <c r="B50" s="54"/>
      <c r="C50" s="54"/>
      <c r="D50" s="54"/>
      <c r="E50" s="54"/>
      <c r="F50" s="56"/>
      <c r="H50" s="4"/>
    </row>
    <row r="51" spans="1:8" ht="90">
      <c r="A51" s="5">
        <f>1+A49</f>
        <v>37</v>
      </c>
      <c r="B51" s="13" t="s">
        <v>115</v>
      </c>
      <c r="C51" s="41" t="s">
        <v>114</v>
      </c>
      <c r="D51" s="5">
        <v>9</v>
      </c>
      <c r="E51" s="5">
        <v>7</v>
      </c>
      <c r="F51" s="14">
        <f t="shared" ref="F51:F56" si="10">+E51/D51</f>
        <v>0.77777777777777779</v>
      </c>
      <c r="H51" s="4"/>
    </row>
    <row r="52" spans="1:8" ht="92.25" customHeight="1">
      <c r="A52" s="5">
        <f>1+A51</f>
        <v>38</v>
      </c>
      <c r="B52" s="57" t="s">
        <v>116</v>
      </c>
      <c r="C52" s="41" t="s">
        <v>117</v>
      </c>
      <c r="D52" s="5">
        <v>7</v>
      </c>
      <c r="E52" s="5">
        <v>5</v>
      </c>
      <c r="F52" s="14">
        <f t="shared" si="10"/>
        <v>0.7142857142857143</v>
      </c>
      <c r="H52" s="4"/>
    </row>
    <row r="53" spans="1:8" ht="108.75" customHeight="1">
      <c r="A53" s="5">
        <f t="shared" ref="A53:A57" si="11">1+A52</f>
        <v>39</v>
      </c>
      <c r="B53" s="58"/>
      <c r="C53" s="41" t="s">
        <v>118</v>
      </c>
      <c r="D53" s="14">
        <v>0.92</v>
      </c>
      <c r="E53" s="14">
        <v>0.84430000000000005</v>
      </c>
      <c r="F53" s="14">
        <f t="shared" si="10"/>
        <v>0.91771739130434782</v>
      </c>
      <c r="H53" s="4"/>
    </row>
    <row r="54" spans="1:8" ht="93.75" customHeight="1">
      <c r="A54" s="5">
        <f t="shared" si="11"/>
        <v>40</v>
      </c>
      <c r="B54" s="6" t="s">
        <v>84</v>
      </c>
      <c r="C54" s="41" t="s">
        <v>119</v>
      </c>
      <c r="D54" s="5">
        <v>1</v>
      </c>
      <c r="E54" s="5">
        <v>1</v>
      </c>
      <c r="F54" s="14">
        <v>1</v>
      </c>
      <c r="G54" s="37"/>
      <c r="H54" s="4"/>
    </row>
    <row r="55" spans="1:8" ht="80.25" customHeight="1">
      <c r="A55" s="5">
        <f t="shared" si="11"/>
        <v>41</v>
      </c>
      <c r="B55" s="12" t="s">
        <v>85</v>
      </c>
      <c r="C55" s="41" t="s">
        <v>120</v>
      </c>
      <c r="D55" s="5">
        <v>2</v>
      </c>
      <c r="E55" s="5">
        <v>4</v>
      </c>
      <c r="F55" s="14">
        <v>1</v>
      </c>
      <c r="G55" s="13"/>
      <c r="H55" s="4"/>
    </row>
    <row r="56" spans="1:8" ht="80.25" customHeight="1">
      <c r="A56" s="5">
        <f t="shared" si="11"/>
        <v>42</v>
      </c>
      <c r="B56" s="6" t="s">
        <v>86</v>
      </c>
      <c r="C56" s="41" t="s">
        <v>102</v>
      </c>
      <c r="D56" s="5">
        <v>1</v>
      </c>
      <c r="E56" s="5">
        <v>1</v>
      </c>
      <c r="F56" s="14">
        <f t="shared" si="10"/>
        <v>1</v>
      </c>
      <c r="H56" s="4"/>
    </row>
    <row r="57" spans="1:8" ht="84" customHeight="1">
      <c r="A57" s="5">
        <f t="shared" si="11"/>
        <v>43</v>
      </c>
      <c r="B57" s="12" t="s">
        <v>54</v>
      </c>
      <c r="C57" s="15" t="s">
        <v>87</v>
      </c>
      <c r="D57" s="5">
        <v>20</v>
      </c>
      <c r="E57" s="91">
        <v>105</v>
      </c>
      <c r="F57" s="14">
        <v>1</v>
      </c>
      <c r="G57" s="90"/>
      <c r="H57" s="4"/>
    </row>
    <row r="58" spans="1:8" ht="27" customHeight="1">
      <c r="A58" s="54" t="s">
        <v>35</v>
      </c>
      <c r="B58" s="54"/>
      <c r="C58" s="54"/>
      <c r="D58" s="54"/>
      <c r="E58" s="54"/>
      <c r="F58" s="56"/>
      <c r="H58" s="4"/>
    </row>
    <row r="59" spans="1:8" ht="84" customHeight="1">
      <c r="A59" s="5">
        <f>1+A57</f>
        <v>44</v>
      </c>
      <c r="B59" s="6" t="s">
        <v>88</v>
      </c>
      <c r="C59" s="15" t="s">
        <v>105</v>
      </c>
      <c r="D59" s="5">
        <v>6354</v>
      </c>
      <c r="E59" s="5">
        <v>6354</v>
      </c>
      <c r="F59" s="14">
        <f>+E59/D59</f>
        <v>1</v>
      </c>
      <c r="H59" s="4"/>
    </row>
    <row r="60" spans="1:8" ht="139.5" customHeight="1">
      <c r="A60" s="5">
        <f>1+A59</f>
        <v>45</v>
      </c>
      <c r="B60" s="6" t="s">
        <v>89</v>
      </c>
      <c r="C60" s="15" t="s">
        <v>121</v>
      </c>
      <c r="D60" s="52">
        <v>4555</v>
      </c>
      <c r="E60" s="52">
        <v>4555</v>
      </c>
      <c r="F60" s="14">
        <f>+E60/D60</f>
        <v>1</v>
      </c>
      <c r="G60" s="22"/>
      <c r="H60" s="4"/>
    </row>
    <row r="61" spans="1:8" ht="26.25" customHeight="1">
      <c r="A61" s="54" t="s">
        <v>25</v>
      </c>
      <c r="B61" s="54"/>
      <c r="C61" s="54"/>
      <c r="D61" s="54"/>
      <c r="E61" s="54"/>
      <c r="F61" s="56"/>
      <c r="G61" s="13"/>
      <c r="H61" s="4"/>
    </row>
    <row r="62" spans="1:8" ht="112.5" customHeight="1">
      <c r="A62" s="5">
        <f>1+A60</f>
        <v>46</v>
      </c>
      <c r="B62" s="12" t="s">
        <v>90</v>
      </c>
      <c r="C62" s="23" t="s">
        <v>26</v>
      </c>
      <c r="D62" s="5">
        <v>3</v>
      </c>
      <c r="E62" s="20">
        <v>4</v>
      </c>
      <c r="F62" s="24">
        <v>1</v>
      </c>
      <c r="G62" s="13"/>
      <c r="H62" s="4"/>
    </row>
    <row r="63" spans="1:8" ht="141.75" customHeight="1">
      <c r="A63" s="5">
        <f>1+A62</f>
        <v>47</v>
      </c>
      <c r="B63" s="12" t="s">
        <v>32</v>
      </c>
      <c r="C63" s="23" t="s">
        <v>100</v>
      </c>
      <c r="D63" s="5">
        <v>1</v>
      </c>
      <c r="E63" s="20">
        <v>2</v>
      </c>
      <c r="F63" s="24">
        <v>1</v>
      </c>
      <c r="G63" s="13"/>
      <c r="H63" s="4"/>
    </row>
    <row r="64" spans="1:8" ht="26.25" customHeight="1">
      <c r="A64" s="54" t="s">
        <v>39</v>
      </c>
      <c r="B64" s="54"/>
      <c r="C64" s="54"/>
      <c r="D64" s="54"/>
      <c r="E64" s="54"/>
      <c r="F64" s="56"/>
      <c r="G64" s="13"/>
      <c r="H64" s="4"/>
    </row>
    <row r="65" spans="1:8" ht="50.25" customHeight="1">
      <c r="A65" s="5">
        <f>1+A63</f>
        <v>48</v>
      </c>
      <c r="B65" s="57" t="s">
        <v>31</v>
      </c>
      <c r="C65" s="23" t="s">
        <v>91</v>
      </c>
      <c r="D65" s="20">
        <v>28</v>
      </c>
      <c r="E65" s="20">
        <v>28</v>
      </c>
      <c r="F65" s="24">
        <f>+E65/D65</f>
        <v>1</v>
      </c>
      <c r="G65" s="13"/>
      <c r="H65" s="4"/>
    </row>
    <row r="66" spans="1:8" ht="39.75" customHeight="1">
      <c r="A66" s="5">
        <f>1+A65</f>
        <v>49</v>
      </c>
      <c r="B66" s="62"/>
      <c r="C66" s="23" t="s">
        <v>92</v>
      </c>
      <c r="D66" s="20">
        <v>1</v>
      </c>
      <c r="E66" s="20">
        <v>1</v>
      </c>
      <c r="F66" s="24">
        <f t="shared" ref="F66:F67" si="12">+E66/D66</f>
        <v>1</v>
      </c>
      <c r="G66" s="13"/>
      <c r="H66" s="4"/>
    </row>
    <row r="67" spans="1:8" ht="36.75" customHeight="1">
      <c r="A67" s="5">
        <f t="shared" ref="A67" si="13">1+A66</f>
        <v>50</v>
      </c>
      <c r="B67" s="62"/>
      <c r="C67" s="23" t="s">
        <v>93</v>
      </c>
      <c r="D67" s="20">
        <v>2</v>
      </c>
      <c r="E67" s="20">
        <v>2</v>
      </c>
      <c r="F67" s="24">
        <f t="shared" si="12"/>
        <v>1</v>
      </c>
      <c r="G67" s="13"/>
      <c r="H67" s="4"/>
    </row>
    <row r="68" spans="1:8" ht="15.75" customHeight="1">
      <c r="A68" s="54" t="s">
        <v>34</v>
      </c>
      <c r="B68" s="54"/>
      <c r="C68" s="54"/>
      <c r="D68" s="54"/>
      <c r="E68" s="54"/>
      <c r="F68" s="56"/>
      <c r="G68" s="13"/>
      <c r="H68" s="4"/>
    </row>
    <row r="69" spans="1:8" ht="79.5" customHeight="1">
      <c r="A69" s="5">
        <f>1+A67</f>
        <v>51</v>
      </c>
      <c r="B69" s="12" t="s">
        <v>94</v>
      </c>
      <c r="C69" s="15" t="s">
        <v>95</v>
      </c>
      <c r="D69" s="5">
        <v>4</v>
      </c>
      <c r="E69" s="20">
        <v>4</v>
      </c>
      <c r="F69" s="24">
        <v>1</v>
      </c>
      <c r="G69" s="13"/>
      <c r="H69" s="4"/>
    </row>
    <row r="70" spans="1:8" ht="19.5" customHeight="1">
      <c r="A70" s="54" t="s">
        <v>14</v>
      </c>
      <c r="B70" s="54"/>
      <c r="C70" s="60"/>
      <c r="D70" s="54"/>
      <c r="E70" s="54"/>
      <c r="F70" s="56"/>
      <c r="H70" s="4"/>
    </row>
    <row r="71" spans="1:8" ht="72.75" customHeight="1">
      <c r="A71" s="5">
        <f>1+A69</f>
        <v>52</v>
      </c>
      <c r="B71" s="6" t="s">
        <v>27</v>
      </c>
      <c r="C71" s="15" t="s">
        <v>18</v>
      </c>
      <c r="D71" s="5">
        <v>167</v>
      </c>
      <c r="E71" s="5">
        <v>167</v>
      </c>
      <c r="F71" s="24">
        <f>+E71/D71</f>
        <v>1</v>
      </c>
      <c r="H71" s="4"/>
    </row>
    <row r="72" spans="1:8" ht="22.5" customHeight="1">
      <c r="A72" s="54" t="s">
        <v>96</v>
      </c>
      <c r="B72" s="54"/>
      <c r="C72" s="60"/>
      <c r="D72" s="54"/>
      <c r="E72" s="54"/>
      <c r="F72" s="56"/>
      <c r="H72" s="4"/>
    </row>
    <row r="73" spans="1:8" ht="60.75" customHeight="1">
      <c r="A73" s="5">
        <f>1+A71</f>
        <v>53</v>
      </c>
      <c r="B73" s="57" t="s">
        <v>97</v>
      </c>
      <c r="C73" s="15" t="s">
        <v>98</v>
      </c>
      <c r="D73" s="5">
        <v>1</v>
      </c>
      <c r="E73" s="5">
        <v>1</v>
      </c>
      <c r="F73" s="16">
        <f t="shared" ref="F73:F74" si="14">+E73/D73</f>
        <v>1</v>
      </c>
      <c r="H73" s="4"/>
    </row>
    <row r="74" spans="1:8" ht="60.75" customHeight="1">
      <c r="A74" s="5">
        <f t="shared" ref="A74" si="15">1+A73</f>
        <v>54</v>
      </c>
      <c r="B74" s="62"/>
      <c r="C74" s="15" t="s">
        <v>99</v>
      </c>
      <c r="D74" s="5">
        <v>1</v>
      </c>
      <c r="E74" s="5">
        <v>1</v>
      </c>
      <c r="F74" s="16">
        <f t="shared" si="14"/>
        <v>1</v>
      </c>
      <c r="H74" s="4"/>
    </row>
    <row r="75" spans="1:8" ht="15.75" customHeight="1">
      <c r="A75" s="71" t="s">
        <v>15</v>
      </c>
      <c r="B75" s="71"/>
      <c r="C75" s="71"/>
      <c r="D75" s="71"/>
      <c r="E75" s="72"/>
      <c r="F75" s="36">
        <v>0.9</v>
      </c>
    </row>
    <row r="79" spans="1:8">
      <c r="C79" t="s">
        <v>7</v>
      </c>
      <c r="D79">
        <v>54</v>
      </c>
    </row>
    <row r="80" spans="1:8">
      <c r="C80" t="s">
        <v>16</v>
      </c>
      <c r="D80">
        <v>51</v>
      </c>
    </row>
  </sheetData>
  <autoFilter ref="F1:F80" xr:uid="{C38B361A-9320-4DD4-BAF7-EA674F1A25B9}"/>
  <mergeCells count="31">
    <mergeCell ref="A70:F70"/>
    <mergeCell ref="A75:E75"/>
    <mergeCell ref="A50:F50"/>
    <mergeCell ref="A61:F61"/>
    <mergeCell ref="B65:B67"/>
    <mergeCell ref="A72:F72"/>
    <mergeCell ref="B73:B74"/>
    <mergeCell ref="A1:F3"/>
    <mergeCell ref="A5:F5"/>
    <mergeCell ref="A33:F33"/>
    <mergeCell ref="A42:F42"/>
    <mergeCell ref="A44:F44"/>
    <mergeCell ref="A8:F8"/>
    <mergeCell ref="A23:F23"/>
    <mergeCell ref="B26:B28"/>
    <mergeCell ref="A36:F36"/>
    <mergeCell ref="B10:B12"/>
    <mergeCell ref="B13:B14"/>
    <mergeCell ref="B15:B17"/>
    <mergeCell ref="B34:B35"/>
    <mergeCell ref="B19:B21"/>
    <mergeCell ref="A25:F25"/>
    <mergeCell ref="B31:B32"/>
    <mergeCell ref="G33:AS33"/>
    <mergeCell ref="A40:F40"/>
    <mergeCell ref="A68:F68"/>
    <mergeCell ref="A58:F58"/>
    <mergeCell ref="A64:F64"/>
    <mergeCell ref="B38:B39"/>
    <mergeCell ref="B52:B53"/>
    <mergeCell ref="B45:B46"/>
  </mergeCell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BDB13-73DC-4BCB-B7CF-520CDEE31265}">
  <dimension ref="A5:F153"/>
  <sheetViews>
    <sheetView tabSelected="1" topLeftCell="A208" zoomScale="80" zoomScaleNormal="80" workbookViewId="0">
      <selection activeCell="C218" sqref="C218"/>
    </sheetView>
  </sheetViews>
  <sheetFormatPr baseColWidth="10" defaultRowHeight="15"/>
  <cols>
    <col min="1" max="1" width="8.85546875" customWidth="1"/>
    <col min="2" max="2" width="20.5703125" customWidth="1"/>
    <col min="3" max="3" width="18.28515625" customWidth="1"/>
    <col min="4" max="4" width="15.85546875" customWidth="1"/>
    <col min="6" max="6" width="14.28515625" customWidth="1"/>
  </cols>
  <sheetData>
    <row r="5" spans="1:6">
      <c r="A5" s="73" t="s">
        <v>106</v>
      </c>
      <c r="B5" s="74"/>
      <c r="C5" s="74"/>
      <c r="D5" s="74"/>
      <c r="E5" s="74"/>
      <c r="F5" s="74"/>
    </row>
    <row r="6" spans="1:6">
      <c r="A6" s="74"/>
      <c r="B6" s="74"/>
      <c r="C6" s="74"/>
      <c r="D6" s="74"/>
      <c r="E6" s="74"/>
      <c r="F6" s="74"/>
    </row>
    <row r="8" spans="1:6" ht="69.75" customHeight="1">
      <c r="A8" s="88" t="s">
        <v>122</v>
      </c>
      <c r="B8" s="88"/>
      <c r="C8" s="88"/>
      <c r="D8" s="88"/>
      <c r="E8" s="88"/>
      <c r="F8" s="88"/>
    </row>
    <row r="9" spans="1:6" ht="69.75" customHeight="1">
      <c r="A9" s="88"/>
      <c r="B9" s="88"/>
      <c r="C9" s="88"/>
      <c r="D9" s="88"/>
      <c r="E9" s="88"/>
      <c r="F9" s="88"/>
    </row>
    <row r="10" spans="1:6" ht="31.5" customHeight="1">
      <c r="A10" s="88"/>
      <c r="B10" s="88"/>
      <c r="C10" s="88"/>
      <c r="D10" s="88"/>
      <c r="E10" s="88"/>
      <c r="F10" s="88"/>
    </row>
    <row r="11" spans="1:6">
      <c r="A11" s="75" t="s">
        <v>48</v>
      </c>
      <c r="B11" s="76"/>
      <c r="C11" s="76"/>
      <c r="D11" s="76"/>
      <c r="E11" s="76"/>
      <c r="F11" s="76"/>
    </row>
    <row r="12" spans="1:6">
      <c r="A12" s="76"/>
      <c r="B12" s="76"/>
      <c r="C12" s="76"/>
      <c r="D12" s="76"/>
      <c r="E12" s="76"/>
      <c r="F12" s="76"/>
    </row>
    <row r="13" spans="1:6">
      <c r="A13" s="76"/>
      <c r="B13" s="76"/>
      <c r="C13" s="76"/>
      <c r="D13" s="76"/>
      <c r="E13" s="76"/>
      <c r="F13" s="76"/>
    </row>
    <row r="14" spans="1:6">
      <c r="A14" s="76"/>
      <c r="B14" s="76"/>
      <c r="C14" s="76"/>
      <c r="D14" s="76"/>
      <c r="E14" s="76"/>
      <c r="F14" s="76"/>
    </row>
    <row r="16" spans="1:6">
      <c r="A16" s="75" t="s">
        <v>129</v>
      </c>
      <c r="B16" s="76"/>
      <c r="C16" s="76"/>
      <c r="D16" s="76"/>
      <c r="E16" s="76"/>
      <c r="F16" s="76"/>
    </row>
    <row r="17" spans="1:6">
      <c r="A17" s="76"/>
      <c r="B17" s="76"/>
      <c r="C17" s="76"/>
      <c r="D17" s="76"/>
      <c r="E17" s="76"/>
      <c r="F17" s="76"/>
    </row>
    <row r="18" spans="1:6" ht="51" customHeight="1">
      <c r="A18" s="76"/>
      <c r="B18" s="76"/>
      <c r="C18" s="76"/>
      <c r="D18" s="76"/>
      <c r="E18" s="76"/>
      <c r="F18" s="76"/>
    </row>
    <row r="38" spans="1:6" ht="47.25" customHeight="1">
      <c r="A38" s="75" t="s">
        <v>128</v>
      </c>
      <c r="B38" s="75"/>
      <c r="C38" s="75"/>
      <c r="D38" s="75"/>
      <c r="E38" s="75"/>
      <c r="F38" s="75"/>
    </row>
    <row r="39" spans="1:6" ht="47.25" customHeight="1">
      <c r="A39" s="38"/>
      <c r="B39" s="38"/>
      <c r="C39" s="38"/>
      <c r="D39" s="38"/>
      <c r="E39" s="38"/>
      <c r="F39" s="38"/>
    </row>
    <row r="66" spans="1:6">
      <c r="A66" s="77" t="s">
        <v>47</v>
      </c>
      <c r="B66" s="77"/>
      <c r="C66" s="77"/>
      <c r="D66" s="77"/>
      <c r="E66" s="77"/>
      <c r="F66" s="77"/>
    </row>
    <row r="67" spans="1:6">
      <c r="A67" s="39"/>
      <c r="B67" s="39"/>
      <c r="C67" s="39"/>
      <c r="D67" s="39"/>
      <c r="E67" s="39"/>
      <c r="F67" s="39"/>
    </row>
    <row r="68" spans="1:6" ht="13.5" customHeight="1"/>
    <row r="69" spans="1:6">
      <c r="A69" s="86" t="s">
        <v>125</v>
      </c>
      <c r="B69" s="87"/>
      <c r="C69" s="87"/>
      <c r="D69" s="87"/>
      <c r="E69" s="87"/>
      <c r="F69" s="87"/>
    </row>
    <row r="70" spans="1:6">
      <c r="A70" s="87"/>
      <c r="B70" s="87"/>
      <c r="C70" s="87"/>
      <c r="D70" s="87"/>
      <c r="E70" s="87"/>
      <c r="F70" s="87"/>
    </row>
    <row r="71" spans="1:6">
      <c r="A71" s="87"/>
      <c r="B71" s="87"/>
      <c r="C71" s="87"/>
      <c r="D71" s="87"/>
      <c r="E71" s="87"/>
      <c r="F71" s="87"/>
    </row>
    <row r="72" spans="1:6" ht="61.5" customHeight="1">
      <c r="A72" s="87"/>
      <c r="B72" s="87"/>
      <c r="C72" s="87"/>
      <c r="D72" s="87"/>
      <c r="E72" s="87"/>
      <c r="F72" s="87"/>
    </row>
    <row r="73" spans="1:6" ht="61.5" customHeight="1">
      <c r="A73" s="92"/>
      <c r="B73" s="92"/>
      <c r="C73" s="92"/>
      <c r="D73" s="92"/>
      <c r="E73" s="92"/>
      <c r="F73" s="92"/>
    </row>
    <row r="74" spans="1:6">
      <c r="A74" s="40"/>
      <c r="B74" s="40"/>
      <c r="C74" s="40"/>
      <c r="D74" s="40"/>
      <c r="E74" s="40"/>
      <c r="F74" s="40"/>
    </row>
    <row r="75" spans="1:6">
      <c r="A75" s="40" t="s">
        <v>126</v>
      </c>
      <c r="B75" s="40"/>
      <c r="C75" s="40"/>
      <c r="D75" s="40"/>
      <c r="E75" s="40"/>
      <c r="F75" s="40"/>
    </row>
    <row r="76" spans="1:6">
      <c r="A76" s="40" t="s">
        <v>127</v>
      </c>
      <c r="B76" s="40"/>
      <c r="C76" s="40"/>
      <c r="D76" s="40"/>
      <c r="E76" s="40"/>
      <c r="F76" s="40"/>
    </row>
    <row r="77" spans="1:6" ht="11.25" customHeight="1">
      <c r="A77" s="40"/>
      <c r="B77" s="40"/>
      <c r="C77" s="40"/>
      <c r="D77" s="40"/>
      <c r="E77" s="40"/>
      <c r="F77" s="40"/>
    </row>
    <row r="78" spans="1:6">
      <c r="A78" s="63" t="s">
        <v>108</v>
      </c>
      <c r="B78" s="63"/>
      <c r="C78" s="63"/>
      <c r="D78" s="63"/>
      <c r="E78" s="63"/>
      <c r="F78" s="64"/>
    </row>
    <row r="79" spans="1:6">
      <c r="A79" s="65"/>
      <c r="B79" s="65"/>
      <c r="C79" s="65"/>
      <c r="D79" s="65"/>
      <c r="E79" s="65"/>
      <c r="F79" s="66"/>
    </row>
    <row r="80" spans="1:6">
      <c r="A80" s="67"/>
      <c r="B80" s="67"/>
      <c r="C80" s="67"/>
      <c r="D80" s="67"/>
      <c r="E80" s="67"/>
      <c r="F80" s="68"/>
    </row>
    <row r="81" spans="1:6" ht="47.25">
      <c r="A81" s="42" t="s">
        <v>5</v>
      </c>
      <c r="B81" s="43" t="s">
        <v>17</v>
      </c>
      <c r="C81" s="42" t="s">
        <v>6</v>
      </c>
      <c r="D81" s="43" t="s">
        <v>7</v>
      </c>
      <c r="E81" s="43" t="s">
        <v>8</v>
      </c>
      <c r="F81" s="44" t="s">
        <v>9</v>
      </c>
    </row>
    <row r="82" spans="1:6" ht="15.75">
      <c r="A82" s="69" t="s">
        <v>40</v>
      </c>
      <c r="B82" s="60"/>
      <c r="C82" s="60"/>
      <c r="D82" s="60"/>
      <c r="E82" s="60"/>
      <c r="F82" s="70"/>
    </row>
    <row r="83" spans="1:6" ht="75">
      <c r="A83" s="26">
        <v>1</v>
      </c>
      <c r="B83" s="15" t="s">
        <v>49</v>
      </c>
      <c r="C83" s="15" t="s">
        <v>50</v>
      </c>
      <c r="D83" s="45">
        <v>0.94</v>
      </c>
      <c r="E83" s="31">
        <v>0.94040000000000001</v>
      </c>
      <c r="F83" s="8">
        <v>1</v>
      </c>
    </row>
    <row r="84" spans="1:6" ht="75">
      <c r="A84" s="11">
        <f>1+A83</f>
        <v>2</v>
      </c>
      <c r="B84" s="12" t="s">
        <v>51</v>
      </c>
      <c r="C84" s="27" t="s">
        <v>41</v>
      </c>
      <c r="D84" s="5">
        <v>982</v>
      </c>
      <c r="E84" s="5">
        <v>982</v>
      </c>
      <c r="F84" s="8">
        <v>1</v>
      </c>
    </row>
    <row r="85" spans="1:6" ht="15.75">
      <c r="A85" s="53" t="s">
        <v>43</v>
      </c>
      <c r="B85" s="54"/>
      <c r="C85" s="54"/>
      <c r="D85" s="54"/>
      <c r="E85" s="54"/>
      <c r="F85" s="54"/>
    </row>
    <row r="86" spans="1:6" ht="105">
      <c r="A86" s="11">
        <f>1+A84</f>
        <v>3</v>
      </c>
      <c r="B86" s="29" t="s">
        <v>31</v>
      </c>
      <c r="C86" s="30" t="s">
        <v>44</v>
      </c>
      <c r="D86" s="5">
        <v>875</v>
      </c>
      <c r="E86" s="7">
        <v>1019</v>
      </c>
      <c r="F86" s="8">
        <v>1</v>
      </c>
    </row>
    <row r="87" spans="1:6" ht="60">
      <c r="A87" s="11">
        <f>1+A86</f>
        <v>4</v>
      </c>
      <c r="B87" s="57" t="s">
        <v>46</v>
      </c>
      <c r="C87" s="30" t="s">
        <v>45</v>
      </c>
      <c r="D87" s="5">
        <v>1</v>
      </c>
      <c r="E87" s="7">
        <v>3</v>
      </c>
      <c r="F87" s="8">
        <v>1</v>
      </c>
    </row>
    <row r="88" spans="1:6" ht="60">
      <c r="A88" s="11">
        <f t="shared" ref="A88:A94" si="0">1+A87</f>
        <v>5</v>
      </c>
      <c r="B88" s="62"/>
      <c r="C88" s="30" t="s">
        <v>53</v>
      </c>
      <c r="D88" s="5">
        <v>169</v>
      </c>
      <c r="E88" s="7">
        <v>108</v>
      </c>
      <c r="F88" s="8">
        <f>+E88/D88</f>
        <v>0.63905325443786987</v>
      </c>
    </row>
    <row r="89" spans="1:6" ht="60">
      <c r="A89" s="11">
        <f t="shared" si="0"/>
        <v>6</v>
      </c>
      <c r="B89" s="58"/>
      <c r="C89" s="30" t="s">
        <v>52</v>
      </c>
      <c r="D89" s="5">
        <v>2</v>
      </c>
      <c r="E89" s="7">
        <v>11</v>
      </c>
      <c r="F89" s="8">
        <v>1</v>
      </c>
    </row>
    <row r="90" spans="1:6" ht="60">
      <c r="A90" s="11">
        <f>1+A89</f>
        <v>7</v>
      </c>
      <c r="B90" s="57" t="s">
        <v>54</v>
      </c>
      <c r="C90" s="46" t="s">
        <v>55</v>
      </c>
      <c r="D90" s="5">
        <v>254</v>
      </c>
      <c r="E90" s="5">
        <v>105</v>
      </c>
      <c r="F90" s="8">
        <f t="shared" ref="F90" si="1">+E90/D90</f>
        <v>0.41338582677165353</v>
      </c>
    </row>
    <row r="91" spans="1:6" ht="45">
      <c r="A91" s="11">
        <f t="shared" si="0"/>
        <v>8</v>
      </c>
      <c r="B91" s="58"/>
      <c r="C91" s="46" t="s">
        <v>56</v>
      </c>
      <c r="D91" s="5">
        <v>3</v>
      </c>
      <c r="E91" s="7">
        <v>0</v>
      </c>
      <c r="F91" s="8">
        <v>1</v>
      </c>
    </row>
    <row r="92" spans="1:6" ht="30">
      <c r="A92" s="11">
        <f t="shared" si="0"/>
        <v>9</v>
      </c>
      <c r="B92" s="57" t="s">
        <v>57</v>
      </c>
      <c r="C92" s="46" t="s">
        <v>58</v>
      </c>
      <c r="D92" s="5">
        <v>388</v>
      </c>
      <c r="E92" s="7">
        <v>543</v>
      </c>
      <c r="F92" s="8">
        <v>1</v>
      </c>
    </row>
    <row r="93" spans="1:6" ht="30">
      <c r="A93" s="11">
        <f t="shared" si="0"/>
        <v>10</v>
      </c>
      <c r="B93" s="62"/>
      <c r="C93" s="46" t="s">
        <v>59</v>
      </c>
      <c r="D93" s="5">
        <v>325</v>
      </c>
      <c r="E93" s="7">
        <v>476</v>
      </c>
      <c r="F93" s="8">
        <v>1</v>
      </c>
    </row>
    <row r="94" spans="1:6" ht="30">
      <c r="A94" s="11">
        <f t="shared" si="0"/>
        <v>11</v>
      </c>
      <c r="B94" s="58"/>
      <c r="C94" s="46" t="s">
        <v>60</v>
      </c>
      <c r="D94" s="5">
        <v>163</v>
      </c>
      <c r="E94" s="7">
        <v>692</v>
      </c>
      <c r="F94" s="8">
        <v>1</v>
      </c>
    </row>
    <row r="95" spans="1:6" ht="90">
      <c r="A95" s="11">
        <f>1+A94</f>
        <v>12</v>
      </c>
      <c r="B95" s="15" t="s">
        <v>107</v>
      </c>
      <c r="C95" s="46" t="s">
        <v>103</v>
      </c>
      <c r="D95" s="5">
        <v>2</v>
      </c>
      <c r="E95" s="7">
        <v>6</v>
      </c>
      <c r="F95" s="8">
        <v>1</v>
      </c>
    </row>
    <row r="96" spans="1:6" ht="105">
      <c r="A96" s="11">
        <f t="shared" ref="A96:A99" si="2">1+A95</f>
        <v>13</v>
      </c>
      <c r="B96" s="78" t="s">
        <v>61</v>
      </c>
      <c r="C96" s="46" t="s">
        <v>62</v>
      </c>
      <c r="D96" s="5">
        <v>4</v>
      </c>
      <c r="E96" s="7">
        <v>7</v>
      </c>
      <c r="F96" s="8">
        <v>1</v>
      </c>
    </row>
    <row r="97" spans="1:6" ht="135">
      <c r="A97" s="11">
        <f t="shared" si="2"/>
        <v>14</v>
      </c>
      <c r="B97" s="79"/>
      <c r="C97" s="46" t="s">
        <v>63</v>
      </c>
      <c r="D97" s="5">
        <v>3</v>
      </c>
      <c r="E97" s="7">
        <v>3</v>
      </c>
      <c r="F97" s="8">
        <f>+E97/D97</f>
        <v>1</v>
      </c>
    </row>
    <row r="98" spans="1:6" ht="63.75" customHeight="1">
      <c r="A98" s="11">
        <f t="shared" si="2"/>
        <v>15</v>
      </c>
      <c r="B98" s="80"/>
      <c r="C98" s="46" t="s">
        <v>66</v>
      </c>
      <c r="D98" s="5">
        <v>5</v>
      </c>
      <c r="E98" s="7">
        <v>55</v>
      </c>
      <c r="F98" s="8">
        <v>1</v>
      </c>
    </row>
    <row r="99" spans="1:6" ht="105">
      <c r="A99" s="11">
        <f t="shared" si="2"/>
        <v>16</v>
      </c>
      <c r="B99" s="12" t="s">
        <v>64</v>
      </c>
      <c r="C99" s="46" t="s">
        <v>65</v>
      </c>
      <c r="D99" s="5">
        <v>100</v>
      </c>
      <c r="E99" s="7">
        <v>236</v>
      </c>
      <c r="F99" s="8">
        <v>1</v>
      </c>
    </row>
    <row r="100" spans="1:6" ht="15.75">
      <c r="A100" s="53" t="s">
        <v>19</v>
      </c>
      <c r="B100" s="54"/>
      <c r="C100" s="60"/>
      <c r="D100" s="54"/>
      <c r="E100" s="54"/>
      <c r="F100" s="54"/>
    </row>
    <row r="101" spans="1:6" ht="59.25" customHeight="1">
      <c r="A101" s="11">
        <f>1+A99</f>
        <v>17</v>
      </c>
      <c r="B101" s="46" t="s">
        <v>68</v>
      </c>
      <c r="C101" s="46" t="s">
        <v>67</v>
      </c>
      <c r="D101" s="47">
        <v>0.93030000000000002</v>
      </c>
      <c r="E101" s="31">
        <v>0.93</v>
      </c>
      <c r="F101" s="8">
        <f>+E101/D101</f>
        <v>0.99967752337955507</v>
      </c>
    </row>
    <row r="102" spans="1:6" ht="15.75">
      <c r="A102" s="61" t="s">
        <v>13</v>
      </c>
      <c r="B102" s="61"/>
      <c r="C102" s="61"/>
      <c r="D102" s="61"/>
      <c r="E102" s="61"/>
      <c r="F102" s="61"/>
    </row>
    <row r="103" spans="1:6" ht="51.75" customHeight="1">
      <c r="A103" s="5">
        <f>1+A101</f>
        <v>18</v>
      </c>
      <c r="B103" s="57" t="s">
        <v>109</v>
      </c>
      <c r="C103" s="15" t="s">
        <v>20</v>
      </c>
      <c r="D103" s="33">
        <v>97199</v>
      </c>
      <c r="E103" s="35">
        <v>231100</v>
      </c>
      <c r="F103" s="8">
        <v>1</v>
      </c>
    </row>
    <row r="104" spans="1:6" ht="51" customHeight="1">
      <c r="A104" s="5">
        <f>+A103+1</f>
        <v>19</v>
      </c>
      <c r="B104" s="62"/>
      <c r="C104" s="15" t="s">
        <v>21</v>
      </c>
      <c r="D104" s="32">
        <v>9</v>
      </c>
      <c r="E104" s="5">
        <v>10</v>
      </c>
      <c r="F104" s="8">
        <v>1</v>
      </c>
    </row>
    <row r="105" spans="1:6" ht="45">
      <c r="A105" s="5">
        <f t="shared" ref="A105" si="3">+A104+1</f>
        <v>20</v>
      </c>
      <c r="B105" s="58"/>
      <c r="C105" s="37" t="s">
        <v>104</v>
      </c>
      <c r="D105" s="5">
        <v>210</v>
      </c>
      <c r="E105" s="7">
        <v>302</v>
      </c>
      <c r="F105" s="8">
        <v>1</v>
      </c>
    </row>
    <row r="106" spans="1:6" ht="120">
      <c r="A106" s="5">
        <f>+A105+1</f>
        <v>21</v>
      </c>
      <c r="B106" s="12" t="s">
        <v>28</v>
      </c>
      <c r="C106" s="6" t="s">
        <v>110</v>
      </c>
      <c r="D106" s="7">
        <v>1</v>
      </c>
      <c r="E106" s="7">
        <v>0</v>
      </c>
      <c r="F106" s="8">
        <f t="shared" ref="F106:F108" si="4">+E106/D106</f>
        <v>0</v>
      </c>
    </row>
    <row r="107" spans="1:6" ht="97.5" customHeight="1">
      <c r="A107" s="5">
        <f t="shared" ref="A107:A109" si="5">+A106+1</f>
        <v>22</v>
      </c>
      <c r="B107" s="49" t="s">
        <v>29</v>
      </c>
      <c r="C107" s="30" t="s">
        <v>22</v>
      </c>
      <c r="D107" s="5">
        <v>1</v>
      </c>
      <c r="E107" s="7">
        <v>1</v>
      </c>
      <c r="F107" s="8">
        <f t="shared" si="4"/>
        <v>1</v>
      </c>
    </row>
    <row r="108" spans="1:6" ht="59.25" customHeight="1">
      <c r="A108" s="5">
        <f t="shared" si="5"/>
        <v>23</v>
      </c>
      <c r="B108" s="57" t="s">
        <v>30</v>
      </c>
      <c r="C108" s="30" t="s">
        <v>111</v>
      </c>
      <c r="D108" s="32">
        <v>1</v>
      </c>
      <c r="E108" s="7">
        <v>0</v>
      </c>
      <c r="F108" s="8">
        <f t="shared" si="4"/>
        <v>0</v>
      </c>
    </row>
    <row r="109" spans="1:6" ht="56.25" customHeight="1">
      <c r="A109" s="5">
        <f t="shared" si="5"/>
        <v>24</v>
      </c>
      <c r="B109" s="58"/>
      <c r="C109" s="15" t="s">
        <v>69</v>
      </c>
      <c r="D109" s="32">
        <v>234</v>
      </c>
      <c r="E109" s="7">
        <v>110</v>
      </c>
      <c r="F109" s="8">
        <f>+E109/D109</f>
        <v>0.47008547008547008</v>
      </c>
    </row>
    <row r="110" spans="1:6" ht="15.75">
      <c r="A110" s="53" t="s">
        <v>70</v>
      </c>
      <c r="B110" s="54"/>
      <c r="C110" s="60"/>
      <c r="D110" s="54"/>
      <c r="E110" s="54"/>
      <c r="F110" s="54"/>
    </row>
    <row r="111" spans="1:6" ht="112.5" customHeight="1">
      <c r="A111" s="5">
        <f>1+A109</f>
        <v>25</v>
      </c>
      <c r="B111" s="57" t="s">
        <v>71</v>
      </c>
      <c r="C111" s="17" t="s">
        <v>72</v>
      </c>
      <c r="D111" s="50">
        <v>56</v>
      </c>
      <c r="E111" s="50">
        <v>56</v>
      </c>
      <c r="F111" s="18">
        <f>+E111/D111</f>
        <v>1</v>
      </c>
    </row>
    <row r="112" spans="1:6" ht="84.75" customHeight="1">
      <c r="A112" s="5">
        <f>1+A111</f>
        <v>26</v>
      </c>
      <c r="B112" s="58"/>
      <c r="C112" s="17" t="s">
        <v>73</v>
      </c>
      <c r="D112" s="50">
        <v>155</v>
      </c>
      <c r="E112" s="50">
        <v>155</v>
      </c>
      <c r="F112" s="18">
        <f>+E112/D112</f>
        <v>1</v>
      </c>
    </row>
    <row r="113" spans="1:6" ht="15.75">
      <c r="A113" s="53" t="s">
        <v>33</v>
      </c>
      <c r="B113" s="54"/>
      <c r="C113" s="55"/>
      <c r="D113" s="54"/>
      <c r="E113" s="54"/>
      <c r="F113" s="56"/>
    </row>
    <row r="114" spans="1:6" ht="75">
      <c r="A114" s="5">
        <f>1+A112</f>
        <v>27</v>
      </c>
      <c r="B114" s="12" t="s">
        <v>74</v>
      </c>
      <c r="C114" s="6" t="s">
        <v>75</v>
      </c>
      <c r="D114" s="19">
        <v>3</v>
      </c>
      <c r="E114" s="20">
        <v>0</v>
      </c>
      <c r="F114" s="21">
        <f t="shared" ref="F114:F115" si="6">+E114/D114</f>
        <v>0</v>
      </c>
    </row>
    <row r="115" spans="1:6" ht="60">
      <c r="A115" s="5">
        <f t="shared" ref="A115:A116" si="7">1+A114</f>
        <v>28</v>
      </c>
      <c r="B115" s="57" t="s">
        <v>31</v>
      </c>
      <c r="C115" s="6" t="s">
        <v>76</v>
      </c>
      <c r="D115" s="19">
        <v>9</v>
      </c>
      <c r="E115" s="20">
        <v>7</v>
      </c>
      <c r="F115" s="21">
        <f t="shared" si="6"/>
        <v>0.77777777777777779</v>
      </c>
    </row>
    <row r="116" spans="1:6" ht="45">
      <c r="A116" s="5">
        <f t="shared" si="7"/>
        <v>29</v>
      </c>
      <c r="B116" s="58"/>
      <c r="C116" s="6" t="s">
        <v>77</v>
      </c>
      <c r="D116" s="20">
        <v>32</v>
      </c>
      <c r="E116" s="20">
        <v>31</v>
      </c>
      <c r="F116" s="21">
        <f>+E116/D116</f>
        <v>0.96875</v>
      </c>
    </row>
    <row r="117" spans="1:6" ht="15.75">
      <c r="A117" s="53" t="s">
        <v>24</v>
      </c>
      <c r="B117" s="54"/>
      <c r="C117" s="54"/>
      <c r="D117" s="54"/>
      <c r="E117" s="54"/>
      <c r="F117" s="56"/>
    </row>
    <row r="118" spans="1:6" ht="105">
      <c r="A118" s="5">
        <f>1+A116</f>
        <v>30</v>
      </c>
      <c r="B118" s="6" t="s">
        <v>31</v>
      </c>
      <c r="C118" s="6" t="s">
        <v>23</v>
      </c>
      <c r="D118" s="20">
        <v>23</v>
      </c>
      <c r="E118" s="20">
        <v>23</v>
      </c>
      <c r="F118" s="34">
        <f>+E118/D118</f>
        <v>1</v>
      </c>
    </row>
    <row r="119" spans="1:6" ht="15.75">
      <c r="A119" s="81" t="s">
        <v>36</v>
      </c>
      <c r="B119" s="81"/>
      <c r="C119" s="81"/>
      <c r="D119" s="81"/>
      <c r="E119" s="81"/>
      <c r="F119" s="82"/>
    </row>
    <row r="120" spans="1:6" ht="105">
      <c r="A120" s="5">
        <f>1+A118</f>
        <v>31</v>
      </c>
      <c r="B120" s="6" t="s">
        <v>78</v>
      </c>
      <c r="C120" s="48" t="s">
        <v>79</v>
      </c>
      <c r="D120" s="28">
        <v>39</v>
      </c>
      <c r="E120" s="28">
        <v>39</v>
      </c>
      <c r="F120" s="34">
        <f>+E120/D120</f>
        <v>1</v>
      </c>
    </row>
    <row r="121" spans="1:6" ht="15.75">
      <c r="A121" s="55" t="s">
        <v>37</v>
      </c>
      <c r="B121" s="55"/>
      <c r="C121" s="55"/>
      <c r="D121" s="55"/>
      <c r="E121" s="55"/>
      <c r="F121" s="59"/>
    </row>
    <row r="122" spans="1:6" ht="60">
      <c r="A122" s="5">
        <f>1+A120</f>
        <v>32</v>
      </c>
      <c r="B122" s="57" t="s">
        <v>80</v>
      </c>
      <c r="C122" s="6" t="s">
        <v>38</v>
      </c>
      <c r="D122" s="5">
        <v>1</v>
      </c>
      <c r="E122" s="5">
        <v>1</v>
      </c>
      <c r="F122" s="14">
        <f>+E122/D122</f>
        <v>1</v>
      </c>
    </row>
    <row r="123" spans="1:6" ht="60">
      <c r="A123" s="5">
        <f>1+A122</f>
        <v>33</v>
      </c>
      <c r="B123" s="58"/>
      <c r="C123" s="6" t="s">
        <v>81</v>
      </c>
      <c r="D123" s="5">
        <v>1</v>
      </c>
      <c r="E123" s="5">
        <v>1</v>
      </c>
      <c r="F123" s="14">
        <f t="shared" ref="F123:F126" si="8">+E123/D123</f>
        <v>1</v>
      </c>
    </row>
    <row r="124" spans="1:6" ht="60">
      <c r="A124" s="5">
        <f t="shared" ref="A124:A126" si="9">1+A123</f>
        <v>34</v>
      </c>
      <c r="B124" s="12" t="s">
        <v>82</v>
      </c>
      <c r="C124" s="6" t="s">
        <v>101</v>
      </c>
      <c r="D124" s="5">
        <v>1</v>
      </c>
      <c r="E124" s="5">
        <v>1</v>
      </c>
      <c r="F124" s="14">
        <f t="shared" si="8"/>
        <v>1</v>
      </c>
    </row>
    <row r="125" spans="1:6" ht="138" customHeight="1">
      <c r="A125" s="5">
        <f>1+A124</f>
        <v>35</v>
      </c>
      <c r="B125" s="6" t="s">
        <v>31</v>
      </c>
      <c r="C125" s="6" t="s">
        <v>83</v>
      </c>
      <c r="D125" s="5">
        <v>1</v>
      </c>
      <c r="E125" s="5">
        <v>1</v>
      </c>
      <c r="F125" s="14">
        <f t="shared" si="8"/>
        <v>1</v>
      </c>
    </row>
    <row r="126" spans="1:6" ht="75">
      <c r="A126" s="5">
        <f t="shared" si="9"/>
        <v>36</v>
      </c>
      <c r="B126" s="6" t="s">
        <v>112</v>
      </c>
      <c r="C126" s="6" t="s">
        <v>113</v>
      </c>
      <c r="D126" s="5">
        <v>1</v>
      </c>
      <c r="E126" s="5">
        <v>1</v>
      </c>
      <c r="F126" s="14">
        <f t="shared" si="8"/>
        <v>1</v>
      </c>
    </row>
    <row r="127" spans="1:6" ht="15.75">
      <c r="A127" s="54" t="s">
        <v>42</v>
      </c>
      <c r="B127" s="54"/>
      <c r="C127" s="54"/>
      <c r="D127" s="54"/>
      <c r="E127" s="54"/>
      <c r="F127" s="56"/>
    </row>
    <row r="128" spans="1:6" ht="120">
      <c r="A128" s="5">
        <f>1+A126</f>
        <v>37</v>
      </c>
      <c r="B128" s="13" t="s">
        <v>115</v>
      </c>
      <c r="C128" s="41" t="s">
        <v>114</v>
      </c>
      <c r="D128" s="5">
        <v>9</v>
      </c>
      <c r="E128" s="5">
        <v>7</v>
      </c>
      <c r="F128" s="14">
        <f t="shared" ref="F128:F133" si="10">+E128/D128</f>
        <v>0.77777777777777779</v>
      </c>
    </row>
    <row r="129" spans="1:6" ht="90">
      <c r="A129" s="5">
        <f>1+A128</f>
        <v>38</v>
      </c>
      <c r="B129" s="57" t="s">
        <v>116</v>
      </c>
      <c r="C129" s="41" t="s">
        <v>117</v>
      </c>
      <c r="D129" s="5">
        <v>7</v>
      </c>
      <c r="E129" s="5">
        <v>5</v>
      </c>
      <c r="F129" s="14">
        <f t="shared" si="10"/>
        <v>0.7142857142857143</v>
      </c>
    </row>
    <row r="130" spans="1:6" ht="135.75" customHeight="1">
      <c r="A130" s="5">
        <f t="shared" ref="A130:A134" si="11">1+A129</f>
        <v>39</v>
      </c>
      <c r="B130" s="58"/>
      <c r="C130" s="41" t="s">
        <v>118</v>
      </c>
      <c r="D130" s="14">
        <v>0.92</v>
      </c>
      <c r="E130" s="14">
        <v>0.84430000000000005</v>
      </c>
      <c r="F130" s="14">
        <f t="shared" si="10"/>
        <v>0.91771739130434782</v>
      </c>
    </row>
    <row r="131" spans="1:6" ht="105">
      <c r="A131" s="5">
        <f t="shared" si="11"/>
        <v>40</v>
      </c>
      <c r="B131" s="6" t="s">
        <v>84</v>
      </c>
      <c r="C131" s="41" t="s">
        <v>119</v>
      </c>
      <c r="D131" s="5">
        <v>1</v>
      </c>
      <c r="E131" s="5">
        <v>1</v>
      </c>
      <c r="F131" s="14">
        <v>1</v>
      </c>
    </row>
    <row r="132" spans="1:6" ht="126" customHeight="1">
      <c r="A132" s="5">
        <f t="shared" si="11"/>
        <v>41</v>
      </c>
      <c r="B132" s="12" t="s">
        <v>85</v>
      </c>
      <c r="C132" s="41" t="s">
        <v>120</v>
      </c>
      <c r="D132" s="5">
        <v>2</v>
      </c>
      <c r="E132" s="5">
        <v>4</v>
      </c>
      <c r="F132" s="14">
        <v>1</v>
      </c>
    </row>
    <row r="133" spans="1:6" ht="105">
      <c r="A133" s="5">
        <f t="shared" si="11"/>
        <v>42</v>
      </c>
      <c r="B133" s="6" t="s">
        <v>86</v>
      </c>
      <c r="C133" s="41" t="s">
        <v>102</v>
      </c>
      <c r="D133" s="5">
        <v>1</v>
      </c>
      <c r="E133" s="5">
        <v>1</v>
      </c>
      <c r="F133" s="14">
        <f t="shared" si="10"/>
        <v>1</v>
      </c>
    </row>
    <row r="134" spans="1:6" ht="141.75" customHeight="1">
      <c r="A134" s="5">
        <f t="shared" si="11"/>
        <v>43</v>
      </c>
      <c r="B134" s="12" t="s">
        <v>54</v>
      </c>
      <c r="C134" s="15" t="s">
        <v>87</v>
      </c>
      <c r="D134" s="5">
        <v>20</v>
      </c>
      <c r="E134" s="91">
        <v>105</v>
      </c>
      <c r="F134" s="14">
        <v>1</v>
      </c>
    </row>
    <row r="135" spans="1:6" ht="15.75">
      <c r="A135" s="54" t="s">
        <v>35</v>
      </c>
      <c r="B135" s="54"/>
      <c r="C135" s="54"/>
      <c r="D135" s="54"/>
      <c r="E135" s="54"/>
      <c r="F135" s="56"/>
    </row>
    <row r="136" spans="1:6" ht="96" customHeight="1">
      <c r="A136" s="5">
        <f>1+A134</f>
        <v>44</v>
      </c>
      <c r="B136" s="6" t="s">
        <v>88</v>
      </c>
      <c r="C136" s="15" t="s">
        <v>105</v>
      </c>
      <c r="D136" s="5">
        <v>6354</v>
      </c>
      <c r="E136" s="5">
        <v>6354</v>
      </c>
      <c r="F136" s="14">
        <f>+E136/D136</f>
        <v>1</v>
      </c>
    </row>
    <row r="137" spans="1:6" ht="213" customHeight="1">
      <c r="A137" s="5">
        <f>1+A136</f>
        <v>45</v>
      </c>
      <c r="B137" s="6" t="s">
        <v>89</v>
      </c>
      <c r="C137" s="15" t="s">
        <v>121</v>
      </c>
      <c r="D137" s="52">
        <v>4555</v>
      </c>
      <c r="E137" s="52">
        <v>4555</v>
      </c>
      <c r="F137" s="14">
        <f>+E137/D137</f>
        <v>1</v>
      </c>
    </row>
    <row r="138" spans="1:6" ht="15.75">
      <c r="A138" s="54" t="s">
        <v>25</v>
      </c>
      <c r="B138" s="54"/>
      <c r="C138" s="54"/>
      <c r="D138" s="54"/>
      <c r="E138" s="54"/>
      <c r="F138" s="56"/>
    </row>
    <row r="139" spans="1:6" ht="135">
      <c r="A139" s="5">
        <f>1+A137</f>
        <v>46</v>
      </c>
      <c r="B139" s="12" t="s">
        <v>90</v>
      </c>
      <c r="C139" s="23" t="s">
        <v>26</v>
      </c>
      <c r="D139" s="5">
        <v>3</v>
      </c>
      <c r="E139" s="20">
        <v>4</v>
      </c>
      <c r="F139" s="24">
        <v>1</v>
      </c>
    </row>
    <row r="140" spans="1:6" ht="150">
      <c r="A140" s="5">
        <f>1+A139</f>
        <v>47</v>
      </c>
      <c r="B140" s="12" t="s">
        <v>32</v>
      </c>
      <c r="C140" s="23" t="s">
        <v>100</v>
      </c>
      <c r="D140" s="5">
        <v>1</v>
      </c>
      <c r="E140" s="20">
        <v>2</v>
      </c>
      <c r="F140" s="24">
        <v>1</v>
      </c>
    </row>
    <row r="141" spans="1:6" ht="15.75">
      <c r="A141" s="54" t="s">
        <v>39</v>
      </c>
      <c r="B141" s="54"/>
      <c r="C141" s="54"/>
      <c r="D141" s="54"/>
      <c r="E141" s="54"/>
      <c r="F141" s="56"/>
    </row>
    <row r="142" spans="1:6" ht="45">
      <c r="A142" s="5">
        <f>1+A140</f>
        <v>48</v>
      </c>
      <c r="B142" s="57" t="s">
        <v>31</v>
      </c>
      <c r="C142" s="23" t="s">
        <v>91</v>
      </c>
      <c r="D142" s="20">
        <v>28</v>
      </c>
      <c r="E142" s="20">
        <v>28</v>
      </c>
      <c r="F142" s="24">
        <f>+E142/D142</f>
        <v>1</v>
      </c>
    </row>
    <row r="143" spans="1:6" ht="45">
      <c r="A143" s="5">
        <f>1+A142</f>
        <v>49</v>
      </c>
      <c r="B143" s="62"/>
      <c r="C143" s="23" t="s">
        <v>92</v>
      </c>
      <c r="D143" s="20">
        <v>1</v>
      </c>
      <c r="E143" s="20">
        <v>1</v>
      </c>
      <c r="F143" s="24">
        <f t="shared" ref="F143:F144" si="12">+E143/D143</f>
        <v>1</v>
      </c>
    </row>
    <row r="144" spans="1:6" ht="45">
      <c r="A144" s="5">
        <f t="shared" ref="A144" si="13">1+A143</f>
        <v>50</v>
      </c>
      <c r="B144" s="62"/>
      <c r="C144" s="23" t="s">
        <v>93</v>
      </c>
      <c r="D144" s="20">
        <v>2</v>
      </c>
      <c r="E144" s="20">
        <v>2</v>
      </c>
      <c r="F144" s="24">
        <f t="shared" si="12"/>
        <v>1</v>
      </c>
    </row>
    <row r="145" spans="1:6" ht="15.75">
      <c r="A145" s="54" t="s">
        <v>34</v>
      </c>
      <c r="B145" s="54"/>
      <c r="C145" s="54"/>
      <c r="D145" s="54"/>
      <c r="E145" s="54"/>
      <c r="F145" s="56"/>
    </row>
    <row r="146" spans="1:6" ht="98.25" customHeight="1">
      <c r="A146" s="5">
        <f>1+A144</f>
        <v>51</v>
      </c>
      <c r="B146" s="12" t="s">
        <v>94</v>
      </c>
      <c r="C146" s="15" t="s">
        <v>95</v>
      </c>
      <c r="D146" s="5">
        <v>4</v>
      </c>
      <c r="E146" s="20">
        <v>4</v>
      </c>
      <c r="F146" s="24">
        <v>1</v>
      </c>
    </row>
    <row r="147" spans="1:6" ht="15.75">
      <c r="A147" s="54" t="s">
        <v>14</v>
      </c>
      <c r="B147" s="54"/>
      <c r="C147" s="60"/>
      <c r="D147" s="54"/>
      <c r="E147" s="54"/>
      <c r="F147" s="56"/>
    </row>
    <row r="148" spans="1:6" ht="123.75" customHeight="1">
      <c r="A148" s="5">
        <f>1+A146</f>
        <v>52</v>
      </c>
      <c r="B148" s="6" t="s">
        <v>27</v>
      </c>
      <c r="C148" s="15" t="s">
        <v>18</v>
      </c>
      <c r="D148" s="5">
        <v>167</v>
      </c>
      <c r="E148" s="5">
        <v>167</v>
      </c>
      <c r="F148" s="24">
        <f>+E148/D148</f>
        <v>1</v>
      </c>
    </row>
    <row r="149" spans="1:6" ht="15.75">
      <c r="A149" s="54" t="s">
        <v>96</v>
      </c>
      <c r="B149" s="54"/>
      <c r="C149" s="60"/>
      <c r="D149" s="54"/>
      <c r="E149" s="54"/>
      <c r="F149" s="56"/>
    </row>
    <row r="150" spans="1:6" ht="45">
      <c r="A150" s="5">
        <f>1+A148</f>
        <v>53</v>
      </c>
      <c r="B150" s="57" t="s">
        <v>97</v>
      </c>
      <c r="C150" s="15" t="s">
        <v>98</v>
      </c>
      <c r="D150" s="5">
        <v>1</v>
      </c>
      <c r="E150" s="5">
        <v>1</v>
      </c>
      <c r="F150" s="16">
        <f t="shared" ref="F150:F151" si="14">+E150/D150</f>
        <v>1</v>
      </c>
    </row>
    <row r="151" spans="1:6" ht="45">
      <c r="A151" s="5">
        <f t="shared" ref="A151" si="15">1+A150</f>
        <v>54</v>
      </c>
      <c r="B151" s="62"/>
      <c r="C151" s="15" t="s">
        <v>99</v>
      </c>
      <c r="D151" s="5">
        <v>1</v>
      </c>
      <c r="E151" s="5">
        <v>1</v>
      </c>
      <c r="F151" s="16">
        <f t="shared" si="14"/>
        <v>1</v>
      </c>
    </row>
    <row r="152" spans="1:6" ht="15.75">
      <c r="A152" s="71" t="s">
        <v>15</v>
      </c>
      <c r="B152" s="71"/>
      <c r="C152" s="71"/>
      <c r="D152" s="71"/>
      <c r="E152" s="72"/>
      <c r="F152" s="36">
        <v>0.9</v>
      </c>
    </row>
    <row r="153" spans="1:6">
      <c r="A153" s="38"/>
      <c r="B153" s="51"/>
      <c r="C153" s="51"/>
      <c r="D153" s="51"/>
      <c r="E153" s="51"/>
      <c r="F153" s="51"/>
    </row>
  </sheetData>
  <mergeCells count="37">
    <mergeCell ref="A138:F138"/>
    <mergeCell ref="A141:F141"/>
    <mergeCell ref="B142:B144"/>
    <mergeCell ref="A145:F145"/>
    <mergeCell ref="A147:F147"/>
    <mergeCell ref="B115:B116"/>
    <mergeCell ref="A119:F119"/>
    <mergeCell ref="A121:F121"/>
    <mergeCell ref="B122:B123"/>
    <mergeCell ref="A135:F135"/>
    <mergeCell ref="B96:B98"/>
    <mergeCell ref="A100:F100"/>
    <mergeCell ref="A102:F102"/>
    <mergeCell ref="B103:B105"/>
    <mergeCell ref="B108:B109"/>
    <mergeCell ref="A78:F80"/>
    <mergeCell ref="A82:F82"/>
    <mergeCell ref="B87:B89"/>
    <mergeCell ref="B90:B91"/>
    <mergeCell ref="B92:B94"/>
    <mergeCell ref="A5:F6"/>
    <mergeCell ref="A8:F10"/>
    <mergeCell ref="A11:F14"/>
    <mergeCell ref="A16:F18"/>
    <mergeCell ref="A66:F66"/>
    <mergeCell ref="A38:F38"/>
    <mergeCell ref="A69:F72"/>
    <mergeCell ref="A149:F149"/>
    <mergeCell ref="B150:B151"/>
    <mergeCell ref="A152:E152"/>
    <mergeCell ref="A85:F85"/>
    <mergeCell ref="A110:F110"/>
    <mergeCell ref="B111:B112"/>
    <mergeCell ref="A113:F113"/>
    <mergeCell ref="A117:F117"/>
    <mergeCell ref="A127:F127"/>
    <mergeCell ref="B129:B130"/>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datos</vt:lpstr>
      <vt:lpstr>Informe trimestral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De Los Santos</dc:creator>
  <cp:lastModifiedBy>Wendy De Los Santos</cp:lastModifiedBy>
  <cp:lastPrinted>2026-04-15T19:35:35Z</cp:lastPrinted>
  <dcterms:created xsi:type="dcterms:W3CDTF">2025-04-02T14:41:20Z</dcterms:created>
  <dcterms:modified xsi:type="dcterms:W3CDTF">2026-04-15T19:36:15Z</dcterms:modified>
</cp:coreProperties>
</file>