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anificacion y Desarrollo\COMPARTIDO\Katherine RAI\Estadísticas 2025\4to. Trimestre\"/>
    </mc:Choice>
  </mc:AlternateContent>
  <xr:revisionPtr revIDLastSave="0" documentId="8_{3A2F72CA-19D4-40C5-8B05-AA633B9900B4}" xr6:coauthVersionLast="47" xr6:coauthVersionMax="47" xr10:uidLastSave="{00000000-0000-0000-0000-000000000000}"/>
  <bookViews>
    <workbookView xWindow="-120" yWindow="-120" windowWidth="20730" windowHeight="11040" xr2:uid="{7181D70E-6EDB-450C-9A00-4CEAA37B342F}"/>
  </bookViews>
  <sheets>
    <sheet name="Estadísticas" sheetId="1" r:id="rId1"/>
    <sheet name="Data cruda" sheetId="5" state="hidden" r:id="rId2"/>
  </sheets>
  <definedNames>
    <definedName name="_xlnm.Print_Area" localSheetId="0">Estadísticas!$B$1:$L$421</definedName>
    <definedName name="OLE_LINK1" localSheetId="0">Estadísticas!#REF!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7" i="1" l="1"/>
  <c r="D388" i="1"/>
  <c r="D389" i="1"/>
  <c r="D387" i="1"/>
  <c r="D369" i="1"/>
  <c r="F270" i="1"/>
  <c r="F271" i="1"/>
  <c r="F260" i="1"/>
  <c r="F261" i="1"/>
  <c r="B279" i="1" l="1"/>
  <c r="B301" i="1" s="1"/>
  <c r="E272" i="1"/>
  <c r="D272" i="1"/>
  <c r="C272" i="1"/>
  <c r="E262" i="1"/>
  <c r="D262" i="1"/>
  <c r="C262" i="1"/>
  <c r="F272" i="1" l="1"/>
  <c r="G271" i="1" s="1"/>
  <c r="F262" i="1"/>
  <c r="G261" i="1" s="1"/>
  <c r="G270" i="1" l="1"/>
  <c r="G260" i="1"/>
  <c r="C31" i="1" l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20" i="1"/>
  <c r="C21" i="1" s="1"/>
  <c r="C22" i="1" s="1"/>
  <c r="C23" i="1" s="1"/>
  <c r="C24" i="1" s="1"/>
  <c r="G47" i="1"/>
  <c r="F47" i="1"/>
  <c r="E46" i="1"/>
  <c r="E15" i="1"/>
  <c r="E47" i="1" l="1"/>
  <c r="H55" i="1"/>
  <c r="G55" i="1"/>
  <c r="G42" i="1"/>
  <c r="H54" i="1" s="1"/>
  <c r="F42" i="1"/>
  <c r="G54" i="1" s="1"/>
  <c r="G25" i="1"/>
  <c r="H53" i="1" s="1"/>
  <c r="F25" i="1"/>
  <c r="G53" i="1" s="1"/>
  <c r="E25" i="1"/>
  <c r="F53" i="1" s="1"/>
  <c r="F55" i="1" l="1"/>
  <c r="E42" i="1"/>
  <c r="F54" i="1" s="1"/>
  <c r="D226" i="1"/>
  <c r="D227" i="1"/>
  <c r="D228" i="1"/>
  <c r="D229" i="1"/>
  <c r="D230" i="1"/>
  <c r="D231" i="1"/>
  <c r="D225" i="1"/>
  <c r="D192" i="1"/>
  <c r="B159" i="5"/>
  <c r="B158" i="5"/>
  <c r="B157" i="5"/>
  <c r="B160" i="5" s="1"/>
  <c r="B154" i="5"/>
  <c r="B146" i="5"/>
  <c r="B139" i="5"/>
  <c r="B131" i="5"/>
  <c r="A130" i="5"/>
  <c r="B148" i="5" s="1"/>
  <c r="A129" i="5"/>
  <c r="B141" i="5"/>
  <c r="A128" i="5"/>
  <c r="B134" i="5"/>
  <c r="B124" i="5"/>
  <c r="C120" i="5" s="1"/>
  <c r="C122" i="5"/>
  <c r="B105" i="5"/>
  <c r="C103" i="5"/>
  <c r="B99" i="5"/>
  <c r="C98" i="5"/>
  <c r="B88" i="5"/>
  <c r="B87" i="5"/>
  <c r="B86" i="5"/>
  <c r="B85" i="5"/>
  <c r="B84" i="5"/>
  <c r="B91" i="5" s="1"/>
  <c r="B80" i="5"/>
  <c r="B70" i="5"/>
  <c r="B60" i="5"/>
  <c r="B49" i="5"/>
  <c r="A48" i="5"/>
  <c r="A47" i="5"/>
  <c r="A46" i="5"/>
  <c r="E43" i="5"/>
  <c r="D43" i="5"/>
  <c r="C43" i="5"/>
  <c r="B43" i="5"/>
  <c r="A42" i="5"/>
  <c r="A41" i="5"/>
  <c r="A40" i="5"/>
  <c r="A38" i="5"/>
  <c r="A95" i="5"/>
  <c r="B36" i="5"/>
  <c r="E29" i="5"/>
  <c r="E35" i="5"/>
  <c r="D29" i="5"/>
  <c r="D35" i="5"/>
  <c r="C29" i="5"/>
  <c r="C35" i="5" s="1"/>
  <c r="E19" i="5"/>
  <c r="E34" i="5"/>
  <c r="E36" i="5" s="1"/>
  <c r="D19" i="5"/>
  <c r="D34" i="5"/>
  <c r="D36" i="5" s="1"/>
  <c r="C19" i="5"/>
  <c r="C34" i="5"/>
  <c r="E11" i="5"/>
  <c r="D11" i="5"/>
  <c r="D33" i="5"/>
  <c r="C11" i="5"/>
  <c r="C33" i="5" s="1"/>
  <c r="C97" i="5"/>
  <c r="C99" i="5"/>
  <c r="C104" i="5"/>
  <c r="C105" i="5"/>
  <c r="C116" i="5"/>
  <c r="A101" i="5"/>
  <c r="A126" i="5"/>
  <c r="C111" i="5"/>
  <c r="C119" i="5"/>
  <c r="C112" i="5"/>
  <c r="A82" i="5"/>
  <c r="C115" i="5"/>
  <c r="C123" i="5"/>
  <c r="C109" i="5"/>
  <c r="C117" i="5"/>
  <c r="C121" i="5"/>
  <c r="C110" i="5"/>
  <c r="C114" i="5"/>
  <c r="C118" i="5"/>
  <c r="D210" i="1"/>
  <c r="D96" i="1"/>
  <c r="C222" i="1" s="1"/>
  <c r="C385" i="1" s="1"/>
  <c r="D177" i="1"/>
  <c r="A155" i="5"/>
  <c r="A107" i="5"/>
  <c r="C293" i="1"/>
  <c r="D291" i="1" s="1"/>
  <c r="D352" i="1"/>
  <c r="E111" i="1"/>
  <c r="B306" i="1"/>
  <c r="D362" i="1" s="1"/>
  <c r="B305" i="1"/>
  <c r="D345" i="1" s="1"/>
  <c r="B304" i="1"/>
  <c r="D323" i="1" s="1"/>
  <c r="D110" i="1"/>
  <c r="D109" i="1"/>
  <c r="D108" i="1"/>
  <c r="D100" i="1"/>
  <c r="D99" i="1"/>
  <c r="D98" i="1"/>
  <c r="D330" i="1"/>
  <c r="C307" i="1"/>
  <c r="H101" i="1"/>
  <c r="G101" i="1"/>
  <c r="F101" i="1"/>
  <c r="E101" i="1"/>
  <c r="E56" i="1"/>
  <c r="C36" i="5" l="1"/>
  <c r="C113" i="5"/>
  <c r="C124" i="5" s="1"/>
  <c r="D285" i="1"/>
  <c r="D390" i="1"/>
  <c r="D232" i="1"/>
  <c r="G56" i="1"/>
  <c r="D287" i="1"/>
  <c r="D283" i="1"/>
  <c r="D288" i="1"/>
  <c r="D286" i="1"/>
  <c r="D290" i="1"/>
  <c r="H56" i="1"/>
  <c r="D289" i="1"/>
  <c r="D281" i="1"/>
  <c r="D282" i="1"/>
  <c r="D292" i="1"/>
  <c r="D284" i="1"/>
  <c r="F56" i="1" l="1"/>
  <c r="D29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De Los Santos</author>
  </authors>
  <commentList>
    <comment ref="D307" authorId="0" shapeId="0" xr:uid="{0CDC513E-C9D6-4262-9694-77C8204257ED}">
      <text>
        <r>
          <rPr>
            <b/>
            <sz val="9"/>
            <color indexed="81"/>
            <rFont val="Tahoma"/>
            <family val="2"/>
          </rPr>
          <t>Wendy De Los Santos:</t>
        </r>
        <r>
          <rPr>
            <sz val="9"/>
            <color indexed="81"/>
            <rFont val="Tahoma"/>
            <family val="2"/>
          </rPr>
          <t xml:space="preserve">
Días promedio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De Los Santos</author>
  </authors>
  <commentList>
    <comment ref="C131" authorId="0" shapeId="0" xr:uid="{EA09EAA5-47BB-4021-91A4-FF523AF10E7C}">
      <text>
        <r>
          <rPr>
            <b/>
            <sz val="9"/>
            <color indexed="81"/>
            <rFont val="Tahoma"/>
            <family val="2"/>
          </rPr>
          <t>Wendy De Los Santos:</t>
        </r>
        <r>
          <rPr>
            <sz val="9"/>
            <color indexed="81"/>
            <rFont val="Tahoma"/>
            <family val="2"/>
          </rPr>
          <t xml:space="preserve">
Días promedio</t>
        </r>
      </text>
    </comment>
  </commentList>
</comments>
</file>

<file path=xl/sharedStrings.xml><?xml version="1.0" encoding="utf-8"?>
<sst xmlns="http://schemas.openxmlformats.org/spreadsheetml/2006/main" count="459" uniqueCount="191">
  <si>
    <t>Centro de Capacitación y Desarrollo de Derecho de Autor y Derechos Conexos.</t>
  </si>
  <si>
    <t>No.</t>
  </si>
  <si>
    <t>Actividades</t>
  </si>
  <si>
    <t>Cantidad  de 
asistente</t>
  </si>
  <si>
    <t>Género</t>
  </si>
  <si>
    <t>Grupo 
de interés</t>
  </si>
  <si>
    <t>Fecha</t>
  </si>
  <si>
    <t>Mas.</t>
  </si>
  <si>
    <t>Fem.</t>
  </si>
  <si>
    <t>Centro de Capacitación.</t>
  </si>
  <si>
    <t>Meses</t>
  </si>
  <si>
    <t>Cantidad</t>
  </si>
  <si>
    <t>Cantidad de 
actividades.</t>
  </si>
  <si>
    <t>Masculino</t>
  </si>
  <si>
    <t>Femenino</t>
  </si>
  <si>
    <t>Total</t>
  </si>
  <si>
    <t>Resolución Alternativa de Conflictos.</t>
  </si>
  <si>
    <t>Acta de acuerdos</t>
  </si>
  <si>
    <t>Acta de  no acuerdos</t>
  </si>
  <si>
    <t>Categorías</t>
  </si>
  <si>
    <t>Inspecciones de partes</t>
  </si>
  <si>
    <t>Inspecciones de oficios</t>
  </si>
  <si>
    <t>Porcentaje</t>
  </si>
  <si>
    <t>Total general</t>
  </si>
  <si>
    <t>Atención al Usuario</t>
  </si>
  <si>
    <t>Solicitudes</t>
  </si>
  <si>
    <t>Días 
Transcurridos</t>
  </si>
  <si>
    <t>Solicitudes Vs.  días transcurridos.</t>
  </si>
  <si>
    <t>Tipos de obras</t>
  </si>
  <si>
    <t>Total de registros</t>
  </si>
  <si>
    <t>Obras literarias</t>
  </si>
  <si>
    <t>Obras artísticas</t>
  </si>
  <si>
    <t>Obras cientificas</t>
  </si>
  <si>
    <t xml:space="preserve">Solicitud de registros en físicos por género
</t>
  </si>
  <si>
    <t xml:space="preserve">  Inspectoría</t>
  </si>
  <si>
    <t>Inspecciones</t>
  </si>
  <si>
    <t>Vistas 
Conciliatorias</t>
  </si>
  <si>
    <t>Acta de no comparecencia.</t>
  </si>
  <si>
    <t xml:space="preserve"> Asistencia Jurídica</t>
  </si>
  <si>
    <t>Cantidad de 
asistente.</t>
  </si>
  <si>
    <t xml:space="preserve">Total   </t>
  </si>
  <si>
    <t>Notificaciones</t>
  </si>
  <si>
    <t>Registros nuevos usuarios</t>
  </si>
  <si>
    <t xml:space="preserve">Renovación de registro. </t>
  </si>
  <si>
    <t>Santo Domingo y Santiago</t>
  </si>
  <si>
    <t xml:space="preserve">Registros de obras físico y virtual </t>
  </si>
  <si>
    <t>Registros</t>
  </si>
  <si>
    <t xml:space="preserve">Categorías solicitudes presenciales </t>
  </si>
  <si>
    <t>Eduar Ramos Eró</t>
  </si>
  <si>
    <t>Encargado de Planificación y Desarrollo</t>
  </si>
  <si>
    <t xml:space="preserve">Solicitud de registros onlíne por género
</t>
  </si>
  <si>
    <t>Operativos</t>
  </si>
  <si>
    <t>Denuncias</t>
  </si>
  <si>
    <t>Registro de producción de 
obras musicales con letras o sin ellas (6-15)</t>
  </si>
  <si>
    <t>Registro de producción de 
dibujos (6-15)</t>
  </si>
  <si>
    <t>Estadística abril 2024</t>
  </si>
  <si>
    <t>Como comunicar el derecho de autor</t>
  </si>
  <si>
    <t>Periodista - Docente - Comunicadores - Sociedades de Gestion Colectiva</t>
  </si>
  <si>
    <t>04 de abril 2024</t>
  </si>
  <si>
    <t>Derecho de autor y desarrolladores de software</t>
  </si>
  <si>
    <t>Ingenieros - Desarrolladores de software - Empresas de Software</t>
  </si>
  <si>
    <t>16 de Abril de 2024</t>
  </si>
  <si>
    <t>Inteligencia Artificial y la Protección del Derecho de Autor como Derecho Fundamental y Lanzamiento de Revista Institucional ONDA</t>
  </si>
  <si>
    <t>Docentes - Funcionarios de Gobierno - Abogados PI - Jueces - Fiscales - Empresarios - Artistas</t>
  </si>
  <si>
    <t>23 de Abril de 2024</t>
  </si>
  <si>
    <t xml:space="preserve">Seminario Derecho de Autor en Industria Audiovisual </t>
  </si>
  <si>
    <t xml:space="preserve">Productor - Guionista - Director de cine - Abogados PI - Docentes - Jueces - Fiscales - Periodista - Comunicadores </t>
  </si>
  <si>
    <t>Estadística mayo 2024</t>
  </si>
  <si>
    <t>Cantidad de actividades
en abril:  4</t>
  </si>
  <si>
    <t>Cantidad de actividades
en mayo :   4</t>
  </si>
  <si>
    <t>Conferencia Derecho de Autor y Musica Tipica</t>
  </si>
  <si>
    <t>Artista Interprete - Productor - Abogados PI - Funcionario de Gobierno - Sociedades de Gestion Colectiva</t>
  </si>
  <si>
    <t>15 de Mayo de 2024</t>
  </si>
  <si>
    <t>Conferencia de Derecho de autor y desarrollo de software</t>
  </si>
  <si>
    <t xml:space="preserve">Estudiantes de Software - Docentes </t>
  </si>
  <si>
    <t>23 de Mayo de 2024</t>
  </si>
  <si>
    <t>Formacion intensiva de Derecho de autor a agentes de observancia</t>
  </si>
  <si>
    <t>Funcionarios de gobierno - Fiscales</t>
  </si>
  <si>
    <t>21 al 27 de Mayo de 2024</t>
  </si>
  <si>
    <t>Encuentro de Integracion y el derecho de autor a colaboradores ONDA</t>
  </si>
  <si>
    <t>Colaboradores ONDA, Cargo Ocupacional I al V</t>
  </si>
  <si>
    <t>24 de Mayo de 2024</t>
  </si>
  <si>
    <t>Cantidad de actividades
en junio :   6</t>
  </si>
  <si>
    <t>Charla Generalides del Derecho de Autor al sector creativo - UNIBE</t>
  </si>
  <si>
    <t xml:space="preserve">Estudiantes - Docentes </t>
  </si>
  <si>
    <t>04 de Junio de 2024</t>
  </si>
  <si>
    <t>Charla Generalides del Derecho de Autor Virtual - UNIBE</t>
  </si>
  <si>
    <t>05 de Junio de 2024</t>
  </si>
  <si>
    <t>Derecho de autor dirigido a arquitectos</t>
  </si>
  <si>
    <t xml:space="preserve"> Arquitectos - Estudiantes de Diseños - Ingenieros </t>
  </si>
  <si>
    <t>13 de Junio de 2024</t>
  </si>
  <si>
    <t xml:space="preserve">Encuentro de Academias: Estrategias de formacion en difusion de derecho de autor </t>
  </si>
  <si>
    <t>Funcionarios de Gobierno - Docente - Abogados PI</t>
  </si>
  <si>
    <t>20 de Junio de 2024</t>
  </si>
  <si>
    <t>Derecho de autor aplicada a la tecnología</t>
  </si>
  <si>
    <t xml:space="preserve">Estudiantes - Docentes - Tecnologos </t>
  </si>
  <si>
    <t>26 de Junio de 2024</t>
  </si>
  <si>
    <t>Conversatorio de derecho de autor para artistas interpretes, escritores, artistas plasticos</t>
  </si>
  <si>
    <t>28 de Junio de 2024</t>
  </si>
  <si>
    <t>Estadística junio 2024</t>
  </si>
  <si>
    <t>Abril</t>
  </si>
  <si>
    <t>Mayo</t>
  </si>
  <si>
    <t>Junio</t>
  </si>
  <si>
    <t xml:space="preserve">                    Estadísticas trimestre abril - junio 2024</t>
  </si>
  <si>
    <t>Resumen del trimestre abril-junio 2024</t>
  </si>
  <si>
    <t>Registro de libros</t>
  </si>
  <si>
    <t>Registro de obras musicales con letra o sin ella</t>
  </si>
  <si>
    <t>Registro proyecto</t>
  </si>
  <si>
    <t>Registro de dibujo</t>
  </si>
  <si>
    <t>Registro de poemas</t>
  </si>
  <si>
    <t>Tesis, monográfico o anteproyecto</t>
  </si>
  <si>
    <t>Registro de letras para una 
obra musical</t>
  </si>
  <si>
    <t>Guion cinematográfico y 
documental (largo metraje)</t>
  </si>
  <si>
    <t>Guion cinematográfico y 
documental (corto metraje)</t>
  </si>
  <si>
    <t>Registro sinopsis, escaleta,
argumento</t>
  </si>
  <si>
    <t>Registro de programa 
computadora</t>
  </si>
  <si>
    <t>Registro de producción le
tras para obras musicales (6-15)</t>
  </si>
  <si>
    <t>Registro de revistas, folletos, agendas, manuales, entre otras análogas.</t>
  </si>
  <si>
    <t xml:space="preserve"> </t>
  </si>
  <si>
    <t>Acta no compare-cencia.</t>
  </si>
  <si>
    <t>Subcategorías</t>
  </si>
  <si>
    <t>-</t>
  </si>
  <si>
    <t>Actividades de Inspectorías</t>
  </si>
  <si>
    <t>Solicitud de registros en físicos por género.</t>
  </si>
  <si>
    <t>Formacion ABC - Segunda Version para Colaboradores ONDA</t>
  </si>
  <si>
    <t>Colaboradores de ONDA</t>
  </si>
  <si>
    <t>Registro de producción letras para obras musicales (6-15)</t>
  </si>
  <si>
    <t>Registro de pintura</t>
  </si>
  <si>
    <t>Registro de obras musicales 
con letra o sin ella</t>
  </si>
  <si>
    <t>Registro de revistas, folletos,
agendas, sermones, novelas
cuentos, manuales, entre otras análogas</t>
  </si>
  <si>
    <t xml:space="preserve">                    Estadísticas trimestre octubre-diciembre 2025.</t>
  </si>
  <si>
    <t>Estadística octubre 2025</t>
  </si>
  <si>
    <t>Charla ABC, de derecho de autor para el emprendimiento y la tecnologia, Escuela Maria inmaculada</t>
  </si>
  <si>
    <t>Docentes -  Estudiantes Mercadeo-  Informatica - Administracion de Empresa</t>
  </si>
  <si>
    <t>02 de Octubre 2025</t>
  </si>
  <si>
    <t xml:space="preserve">Conversatorio para organos directivos de la sociedad General de Autores, Compositores y Editores Dominicanos de Musica, INC. (SGACEDOM) </t>
  </si>
  <si>
    <t>Sociedad General de Autores- Compositores- Editores Dominicanos de Musica y Encargados de la Oficina Nacional De Derecho de Autor.</t>
  </si>
  <si>
    <t>07 de Octubre 2025</t>
  </si>
  <si>
    <t>Gestion Cultural, economia para el desarrollo y derechos de autor - Ministerio de Cultura - ONDA - Promypime - Elias Piña</t>
  </si>
  <si>
    <t>Gestores Culturales - Musicos - Editores - Escritores - Docentes - Dramaturgos - Artistas Plasticos - Creadores de Contenido</t>
  </si>
  <si>
    <t>08 de Octubre 2025</t>
  </si>
  <si>
    <t xml:space="preserve">Charla ABC de derecho de autor en la musica y obras artesanales DEMA - ONDA - Region Norte (Puerto Plata) </t>
  </si>
  <si>
    <t xml:space="preserve">Docentes -  Estudiantes Artesania-  Danza - Pintura - </t>
  </si>
  <si>
    <t>13 de Octubre 2025</t>
  </si>
  <si>
    <t>Docentes - Estudiantes De Emprendimiento - Modelo de Negocios</t>
  </si>
  <si>
    <t>16 de Octubre 2025</t>
  </si>
  <si>
    <t>Charla ABC de derecho de autor en la musica y obras artesanales DEMA - ONDA - Region Norte (Virtual)</t>
  </si>
  <si>
    <t>20 de Octubre 2025</t>
  </si>
  <si>
    <t>23 de Octubre 2025</t>
  </si>
  <si>
    <t>27 de Octubre 2025</t>
  </si>
  <si>
    <t>Charla ABC de derecho de autor en la musica y obras artesanales DEMA - ONDA - Region Norte, (Virtual)</t>
  </si>
  <si>
    <t>3,6,10,13,17,20,24 y 31 De: 2:00 P.M. A 4:00 P.M.  (Presencial)Salon de conferencia de la institucion.</t>
  </si>
  <si>
    <t xml:space="preserve">Charla de derecho de autor  enfocada al emprendimiento para BARNA (Presencial)
 </t>
  </si>
  <si>
    <t xml:space="preserve">Charla de derecho de autor  enfocada al emprendimiento para BARNA (Virtual)
 </t>
  </si>
  <si>
    <t xml:space="preserve">Charla de derecho de autor  enfocada al emprendimiento para BARNA, Virtual
 </t>
  </si>
  <si>
    <t>Estadística noviembre 2025</t>
  </si>
  <si>
    <t>Charla de derecho de autor, en el entorno digital Mercadexpo</t>
  </si>
  <si>
    <t xml:space="preserve">Estudiantes de la carrera de negocios </t>
  </si>
  <si>
    <t>3 de Noviembre 2025</t>
  </si>
  <si>
    <t>Charla ABC de derecho de autor en la musica y obras artesanales DEMA - ONDA - Region Norte, (Presencial)</t>
  </si>
  <si>
    <t>4 de Noviembre 2025</t>
  </si>
  <si>
    <t>Congreso Internacional de Innovacion Cultural, (Ministerio de Cultura)</t>
  </si>
  <si>
    <t xml:space="preserve">Entidades de emprendimiento, cultural, abogados entre otros </t>
  </si>
  <si>
    <t>11 de Noviembre 2025</t>
  </si>
  <si>
    <t>13 de Noviembre 2025</t>
  </si>
  <si>
    <t xml:space="preserve">Charla de derecho de autor, en la tecnologia de la informacion, ITLA  </t>
  </si>
  <si>
    <t xml:space="preserve">Docentes -  Estudiantes Tecnologia-  Emprendimiento. </t>
  </si>
  <si>
    <t>18 de Noviembre 2025</t>
  </si>
  <si>
    <t>Gestion Cultural, economia para el desarrollo y derechos de autor - Ministerio de Cultura - ONDA - Promypime - Jimani</t>
  </si>
  <si>
    <t>19 de Noviembre 2025</t>
  </si>
  <si>
    <t xml:space="preserve">Charla de derecho de autor, 8va Feria Internacional del Libro, San Pedro de Macoris </t>
  </si>
  <si>
    <t>Editores - Escritores - Docentes - Artistas.</t>
  </si>
  <si>
    <t>20 de Noviembre 2025</t>
  </si>
  <si>
    <t>24 de Noviembre 2025</t>
  </si>
  <si>
    <t>26 de Noviembre 2025</t>
  </si>
  <si>
    <t>Conversatorio de Derecho de autor y Derechos conexos en la musica ( Azua)</t>
  </si>
  <si>
    <t xml:space="preserve">Para autoridades municipales- Emprendedore </t>
  </si>
  <si>
    <t>27 de Noviembre 2025</t>
  </si>
  <si>
    <r>
      <t xml:space="preserve">3,7,10,14,17,21,24 y 28, de: 2:00 </t>
    </r>
    <r>
      <rPr>
        <sz val="10"/>
        <color theme="1"/>
        <rFont val="Calibri"/>
        <family val="2"/>
        <scheme val="minor"/>
      </rPr>
      <t>P.M. a 4:00 P.M.  (Presencial)Salón de</t>
    </r>
    <r>
      <rPr>
        <sz val="11"/>
        <color theme="1"/>
        <rFont val="Calibri"/>
        <family val="2"/>
        <scheme val="minor"/>
      </rPr>
      <t xml:space="preserve"> conferencia de la institucion.</t>
    </r>
  </si>
  <si>
    <t>Cantidad de actividades en octubre:   10</t>
  </si>
  <si>
    <t>Cantidad de actividades en noviembre:   12</t>
  </si>
  <si>
    <t>Estadística diciembre 2025</t>
  </si>
  <si>
    <t>1,5 y 8 de diciembre de 2025, De: 2:00 P.M. A 4:00 P.M.  (Presencial)Salon de confe-rencia ONDA.</t>
  </si>
  <si>
    <t>Cantidad de actividades en diciembre:  1</t>
  </si>
  <si>
    <t>Octubre</t>
  </si>
  <si>
    <t>Noviembre</t>
  </si>
  <si>
    <t>Diciembre</t>
  </si>
  <si>
    <t>Resumen del trimestre octubre-diciembre 2025</t>
  </si>
  <si>
    <t>octubre-diciembre 2025</t>
  </si>
  <si>
    <t xml:space="preserve">                                Solicitud de registros onlíne por género
                                                octubre-diciembre 2025
</t>
  </si>
  <si>
    <t xml:space="preserve">Categorías registros de solicitudes presenciales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</si>
</sst>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\ _€_-;\-* #,##0.00\ _€_-;_-* &quot;-&quot;??\ _€_-;_-@_-"/>
    <numFmt numFmtId="166" formatCode="_-* #,##0\ _€_-;\-* #,##0\ _€_-;_-* &quot;-&quot;??\ _€_-;_-@_-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rgb="FF000000"/>
      <name val="Cambria"/>
      <family val="1"/>
    </font>
    <font>
      <sz val="12"/>
      <color rgb="FF000000"/>
      <name val="Cambria"/>
      <family val="1"/>
    </font>
    <font>
      <sz val="12"/>
      <color theme="1"/>
      <name val="Cambria"/>
      <family val="1"/>
    </font>
    <font>
      <b/>
      <sz val="11"/>
      <color rgb="FF000000"/>
      <name val="Cambria"/>
      <family val="1"/>
    </font>
    <font>
      <sz val="11"/>
      <color rgb="FF000000"/>
      <name val="Cambria"/>
      <family val="1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0.7"/>
      <color theme="1"/>
      <name val="Calibri"/>
      <family val="2"/>
      <scheme val="minor"/>
    </font>
    <font>
      <sz val="11"/>
      <color theme="1"/>
      <name val="Quattrocento Sans"/>
      <family val="2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1">
    <border>
      <left/>
      <right/>
      <top/>
      <bottom/>
      <diagonal/>
    </border>
    <border>
      <left style="thin">
        <color rgb="FF767171"/>
      </left>
      <right style="thin">
        <color rgb="FF767171"/>
      </right>
      <top/>
      <bottom style="thin">
        <color rgb="FF767171"/>
      </bottom>
      <diagonal/>
    </border>
    <border>
      <left/>
      <right style="thin">
        <color theme="2" tint="-9.9978637043366805E-2"/>
      </right>
      <top/>
      <bottom/>
      <diagonal/>
    </border>
    <border>
      <left/>
      <right style="thin">
        <color rgb="FF767171"/>
      </right>
      <top/>
      <bottom style="thin">
        <color rgb="FF76717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67171"/>
      </left>
      <right/>
      <top/>
      <bottom style="thin">
        <color rgb="FF767171"/>
      </bottom>
      <diagonal/>
    </border>
    <border>
      <left style="thin">
        <color rgb="FF767171"/>
      </left>
      <right style="thin">
        <color theme="6"/>
      </right>
      <top/>
      <bottom style="thin">
        <color rgb="FF767171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55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0" fillId="0" borderId="2" xfId="0" applyBorder="1"/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17" fontId="1" fillId="0" borderId="0" xfId="0" applyNumberFormat="1" applyFont="1" applyAlignment="1">
      <alignment horizont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7" fillId="6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7" fillId="7" borderId="4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18" fillId="0" borderId="0" xfId="0" applyFont="1"/>
    <xf numFmtId="0" fontId="5" fillId="3" borderId="4" xfId="0" applyFont="1" applyFill="1" applyBorder="1" applyAlignment="1">
      <alignment horizontal="center" vertical="center" wrapText="1"/>
    </xf>
    <xf numFmtId="164" fontId="1" fillId="7" borderId="4" xfId="1" applyNumberFormat="1" applyFont="1" applyFill="1" applyBorder="1" applyAlignment="1">
      <alignment horizontal="center"/>
    </xf>
    <xf numFmtId="0" fontId="1" fillId="0" borderId="0" xfId="0" applyFont="1" applyAlignment="1">
      <alignment vertical="center"/>
    </xf>
    <xf numFmtId="164" fontId="1" fillId="7" borderId="4" xfId="1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9" fillId="0" borderId="0" xfId="0" applyFont="1"/>
    <xf numFmtId="0" fontId="0" fillId="2" borderId="11" xfId="0" applyFill="1" applyBorder="1"/>
    <xf numFmtId="0" fontId="0" fillId="0" borderId="12" xfId="0" applyBorder="1" applyAlignment="1">
      <alignment vertical="top" wrapText="1"/>
    </xf>
    <xf numFmtId="0" fontId="0" fillId="0" borderId="12" xfId="0" applyBorder="1" applyAlignment="1">
      <alignment horizontal="center" vertical="top"/>
    </xf>
    <xf numFmtId="0" fontId="0" fillId="2" borderId="3" xfId="0" applyFill="1" applyBorder="1"/>
    <xf numFmtId="0" fontId="1" fillId="2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8" fillId="8" borderId="7" xfId="0" applyFont="1" applyFill="1" applyBorder="1" applyAlignment="1">
      <alignment horizontal="right" vertical="center" wrapText="1"/>
    </xf>
    <xf numFmtId="0" fontId="8" fillId="8" borderId="8" xfId="0" applyFont="1" applyFill="1" applyBorder="1" applyAlignment="1">
      <alignment horizontal="right" vertical="center" wrapText="1"/>
    </xf>
    <xf numFmtId="0" fontId="5" fillId="0" borderId="0" xfId="0" applyFont="1"/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horizontal="right" vertical="center" wrapText="1"/>
    </xf>
    <xf numFmtId="0" fontId="10" fillId="0" borderId="7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164" fontId="0" fillId="0" borderId="4" xfId="1" applyNumberFormat="1" applyFon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0" fontId="20" fillId="0" borderId="0" xfId="0" applyFont="1"/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4" fillId="2" borderId="4" xfId="0" applyFont="1" applyFill="1" applyBorder="1" applyAlignment="1">
      <alignment vertical="center"/>
    </xf>
    <xf numFmtId="0" fontId="14" fillId="2" borderId="4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left"/>
    </xf>
    <xf numFmtId="0" fontId="11" fillId="0" borderId="0" xfId="0" applyFont="1" applyAlignment="1">
      <alignment vertical="center" wrapText="1"/>
    </xf>
    <xf numFmtId="0" fontId="0" fillId="0" borderId="12" xfId="0" applyBorder="1" applyAlignment="1">
      <alignment horizontal="center" vertical="top" wrapText="1"/>
    </xf>
    <xf numFmtId="0" fontId="0" fillId="0" borderId="0" xfId="0" applyAlignment="1">
      <alignment vertical="center"/>
    </xf>
    <xf numFmtId="17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17" fontId="0" fillId="0" borderId="0" xfId="0" applyNumberFormat="1" applyAlignment="1">
      <alignment vertical="center"/>
    </xf>
    <xf numFmtId="17" fontId="0" fillId="0" borderId="0" xfId="0" applyNumberFormat="1"/>
    <xf numFmtId="0" fontId="13" fillId="0" borderId="0" xfId="0" applyFont="1" applyAlignment="1">
      <alignment vertical="center" wrapText="1"/>
    </xf>
    <xf numFmtId="9" fontId="0" fillId="0" borderId="0" xfId="2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17" fontId="0" fillId="0" borderId="0" xfId="0" applyNumberFormat="1" applyAlignment="1">
      <alignment horizontal="center"/>
    </xf>
    <xf numFmtId="9" fontId="0" fillId="0" borderId="0" xfId="0" applyNumberFormat="1"/>
    <xf numFmtId="0" fontId="0" fillId="0" borderId="0" xfId="0" applyAlignment="1">
      <alignment horizontal="left" vertical="center"/>
    </xf>
    <xf numFmtId="9" fontId="0" fillId="0" borderId="0" xfId="0" applyNumberFormat="1" applyAlignment="1">
      <alignment horizontal="center" vertical="center"/>
    </xf>
    <xf numFmtId="166" fontId="0" fillId="0" borderId="0" xfId="0" applyNumberFormat="1"/>
    <xf numFmtId="165" fontId="0" fillId="0" borderId="0" xfId="0" applyNumberFormat="1" applyAlignment="1">
      <alignment horizontal="right" vertical="center"/>
    </xf>
    <xf numFmtId="164" fontId="0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13" fillId="0" borderId="0" xfId="0" applyFont="1" applyAlignment="1">
      <alignment horizontal="center" vertical="center"/>
    </xf>
    <xf numFmtId="164" fontId="0" fillId="0" borderId="0" xfId="0" applyNumberFormat="1" applyAlignment="1">
      <alignment horizontal="right"/>
    </xf>
    <xf numFmtId="0" fontId="13" fillId="0" borderId="0" xfId="0" applyFont="1" applyAlignment="1">
      <alignment horizontal="left" vertical="center"/>
    </xf>
    <xf numFmtId="9" fontId="13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3" fontId="13" fillId="0" borderId="0" xfId="0" applyNumberFormat="1" applyFont="1" applyAlignment="1">
      <alignment horizontal="center" vertical="center"/>
    </xf>
    <xf numFmtId="166" fontId="0" fillId="0" borderId="0" xfId="1" applyNumberFormat="1" applyFont="1" applyFill="1" applyBorder="1"/>
    <xf numFmtId="165" fontId="0" fillId="0" borderId="0" xfId="1" applyNumberFormat="1" applyFont="1" applyFill="1" applyBorder="1"/>
    <xf numFmtId="164" fontId="0" fillId="0" borderId="0" xfId="1" applyNumberFormat="1" applyFont="1" applyFill="1" applyBorder="1" applyAlignment="1">
      <alignment horizontal="center"/>
    </xf>
    <xf numFmtId="16" fontId="0" fillId="0" borderId="0" xfId="0" applyNumberFormat="1" applyAlignment="1">
      <alignment horizontal="center" vertical="top" wrapTex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0" fillId="0" borderId="0" xfId="0" applyAlignment="1">
      <alignment vertical="top"/>
    </xf>
    <xf numFmtId="0" fontId="22" fillId="0" borderId="0" xfId="0" applyFont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vertical="top"/>
    </xf>
    <xf numFmtId="0" fontId="14" fillId="0" borderId="4" xfId="0" applyFont="1" applyBorder="1" applyAlignment="1">
      <alignment horizontal="center" vertical="top" wrapText="1"/>
    </xf>
    <xf numFmtId="165" fontId="0" fillId="0" borderId="4" xfId="0" applyNumberFormat="1" applyBorder="1" applyAlignment="1">
      <alignment horizontal="right" vertical="center"/>
    </xf>
    <xf numFmtId="166" fontId="1" fillId="0" borderId="4" xfId="1" applyNumberFormat="1" applyFont="1" applyFill="1" applyBorder="1"/>
    <xf numFmtId="165" fontId="1" fillId="0" borderId="4" xfId="1" applyNumberFormat="1" applyFont="1" applyFill="1" applyBorder="1"/>
    <xf numFmtId="164" fontId="0" fillId="0" borderId="4" xfId="1" applyNumberFormat="1" applyFont="1" applyFill="1" applyBorder="1" applyAlignment="1">
      <alignment horizontal="right"/>
    </xf>
    <xf numFmtId="0" fontId="8" fillId="4" borderId="7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23" fillId="0" borderId="12" xfId="0" applyFont="1" applyBorder="1" applyAlignment="1">
      <alignment vertical="top" wrapText="1"/>
    </xf>
    <xf numFmtId="15" fontId="0" fillId="0" borderId="12" xfId="0" applyNumberFormat="1" applyBorder="1" applyAlignment="1">
      <alignment horizontal="left" vertical="top" wrapText="1"/>
    </xf>
    <xf numFmtId="0" fontId="11" fillId="5" borderId="5" xfId="0" applyFont="1" applyFill="1" applyBorder="1" applyAlignment="1">
      <alignment vertical="center"/>
    </xf>
    <xf numFmtId="0" fontId="11" fillId="5" borderId="6" xfId="0" applyFont="1" applyFill="1" applyBorder="1" applyAlignment="1">
      <alignment vertical="center"/>
    </xf>
    <xf numFmtId="0" fontId="12" fillId="0" borderId="7" xfId="0" applyFont="1" applyBorder="1" applyAlignment="1">
      <alignment vertical="center"/>
    </xf>
    <xf numFmtId="3" fontId="12" fillId="0" borderId="8" xfId="0" applyNumberFormat="1" applyFont="1" applyBorder="1" applyAlignment="1">
      <alignment horizontal="center" vertical="center"/>
    </xf>
    <xf numFmtId="9" fontId="12" fillId="0" borderId="8" xfId="0" applyNumberFormat="1" applyFont="1" applyBorder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0" fontId="11" fillId="5" borderId="7" xfId="0" applyFont="1" applyFill="1" applyBorder="1" applyAlignment="1">
      <alignment vertical="center"/>
    </xf>
    <xf numFmtId="3" fontId="11" fillId="5" borderId="8" xfId="0" applyNumberFormat="1" applyFont="1" applyFill="1" applyBorder="1" applyAlignment="1">
      <alignment horizontal="center" vertical="center"/>
    </xf>
    <xf numFmtId="9" fontId="11" fillId="2" borderId="8" xfId="0" applyNumberFormat="1" applyFont="1" applyFill="1" applyBorder="1" applyAlignment="1">
      <alignment horizontal="right" vertical="center"/>
    </xf>
    <xf numFmtId="0" fontId="12" fillId="0" borderId="8" xfId="0" applyFont="1" applyBorder="1" applyAlignment="1">
      <alignment vertical="center"/>
    </xf>
    <xf numFmtId="0" fontId="11" fillId="5" borderId="8" xfId="0" applyFont="1" applyFill="1" applyBorder="1" applyAlignment="1">
      <alignment vertical="center"/>
    </xf>
    <xf numFmtId="166" fontId="0" fillId="0" borderId="4" xfId="0" applyNumberFormat="1" applyBorder="1"/>
    <xf numFmtId="0" fontId="1" fillId="0" borderId="0" xfId="0" applyFont="1" applyAlignment="1">
      <alignment horizontal="left" vertical="center"/>
    </xf>
    <xf numFmtId="0" fontId="1" fillId="9" borderId="0" xfId="0" applyFont="1" applyFill="1"/>
    <xf numFmtId="0" fontId="0" fillId="9" borderId="0" xfId="0" applyFill="1"/>
    <xf numFmtId="0" fontId="0" fillId="9" borderId="0" xfId="0" applyFill="1" applyAlignment="1">
      <alignment horizontal="left"/>
    </xf>
    <xf numFmtId="0" fontId="1" fillId="9" borderId="9" xfId="0" applyFont="1" applyFill="1" applyBorder="1" applyAlignment="1">
      <alignment horizontal="left" vertical="center"/>
    </xf>
    <xf numFmtId="0" fontId="0" fillId="9" borderId="9" xfId="0" applyFill="1" applyBorder="1" applyAlignment="1">
      <alignment horizontal="left"/>
    </xf>
    <xf numFmtId="0" fontId="1" fillId="9" borderId="15" xfId="0" applyFont="1" applyFill="1" applyBorder="1"/>
    <xf numFmtId="0" fontId="1" fillId="9" borderId="17" xfId="0" applyFont="1" applyFill="1" applyBorder="1"/>
    <xf numFmtId="0" fontId="1" fillId="9" borderId="4" xfId="0" applyFont="1" applyFill="1" applyBorder="1"/>
    <xf numFmtId="16" fontId="21" fillId="0" borderId="12" xfId="0" applyNumberFormat="1" applyFont="1" applyBorder="1" applyAlignment="1">
      <alignment horizontal="left" vertical="top" wrapText="1"/>
    </xf>
    <xf numFmtId="0" fontId="6" fillId="9" borderId="4" xfId="0" applyFont="1" applyFill="1" applyBorder="1" applyAlignment="1">
      <alignment horizontal="center" vertical="center"/>
    </xf>
    <xf numFmtId="9" fontId="6" fillId="9" borderId="14" xfId="2" applyFont="1" applyFill="1" applyBorder="1" applyAlignment="1">
      <alignment horizontal="center" vertical="center"/>
    </xf>
    <xf numFmtId="0" fontId="5" fillId="10" borderId="16" xfId="0" applyFont="1" applyFill="1" applyBorder="1" applyAlignment="1">
      <alignment horizontal="left"/>
    </xf>
    <xf numFmtId="0" fontId="5" fillId="10" borderId="18" xfId="0" applyFont="1" applyFill="1" applyBorder="1" applyAlignment="1">
      <alignment horizontal="center" vertical="center"/>
    </xf>
    <xf numFmtId="9" fontId="5" fillId="9" borderId="14" xfId="0" applyNumberFormat="1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right" vertical="center"/>
    </xf>
    <xf numFmtId="0" fontId="12" fillId="0" borderId="20" xfId="0" applyFont="1" applyBorder="1" applyAlignment="1">
      <alignment vertical="center"/>
    </xf>
    <xf numFmtId="0" fontId="11" fillId="5" borderId="4" xfId="0" applyFont="1" applyFill="1" applyBorder="1" applyAlignment="1">
      <alignment horizontal="right" vertical="center"/>
    </xf>
    <xf numFmtId="0" fontId="13" fillId="0" borderId="4" xfId="0" applyFont="1" applyBorder="1" applyAlignment="1">
      <alignment vertical="center" wrapText="1"/>
    </xf>
    <xf numFmtId="0" fontId="8" fillId="4" borderId="8" xfId="0" applyFont="1" applyFill="1" applyBorder="1" applyAlignment="1">
      <alignment horizontal="right" vertical="center" wrapText="1"/>
    </xf>
    <xf numFmtId="3" fontId="0" fillId="0" borderId="0" xfId="0" applyNumberFormat="1"/>
    <xf numFmtId="0" fontId="8" fillId="8" borderId="0" xfId="0" applyFont="1" applyFill="1" applyAlignment="1">
      <alignment horizontal="righ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3399"/>
      <color rgb="FF00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4416666666666668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Estadísticas!$E$52</c:f>
              <c:strCache>
                <c:ptCount val="1"/>
                <c:pt idx="0">
                  <c:v>Cantidad de 
actividades.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09A-4E2F-B4E9-18E9181AB1C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09A-4E2F-B4E9-18E9181AB1CA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09A-4E2F-B4E9-18E9181AB1CA}"/>
              </c:ext>
            </c:extLst>
          </c:dPt>
          <c:dLbls>
            <c:dLbl>
              <c:idx val="0"/>
              <c:layout>
                <c:manualLayout>
                  <c:x val="8.611111111111111E-2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9A-4E2F-B4E9-18E9181AB1CA}"/>
                </c:ext>
              </c:extLst>
            </c:dLbl>
            <c:dLbl>
              <c:idx val="1"/>
              <c:layout>
                <c:manualLayout>
                  <c:x val="9.4444444444444442E-2"/>
                  <c:y val="-5.5555555555555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9A-4E2F-B4E9-18E9181AB1CA}"/>
                </c:ext>
              </c:extLst>
            </c:dLbl>
            <c:dLbl>
              <c:idx val="2"/>
              <c:layout>
                <c:manualLayout>
                  <c:x val="0.11111111111111101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9A-4E2F-B4E9-18E9181AB1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Estadísticas!$D$53:$D$55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Estadísticas!$E$53:$E$55</c:f>
              <c:numCache>
                <c:formatCode>General</c:formatCode>
                <c:ptCount val="3"/>
                <c:pt idx="0">
                  <c:v>10</c:v>
                </c:pt>
                <c:pt idx="1">
                  <c:v>12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9A-4E2F-B4E9-18E9181AB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6580216"/>
        <c:axId val="616583096"/>
        <c:axId val="0"/>
      </c:bar3DChart>
      <c:catAx>
        <c:axId val="616580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16583096"/>
        <c:crosses val="autoZero"/>
        <c:auto val="1"/>
        <c:lblAlgn val="ctr"/>
        <c:lblOffset val="100"/>
        <c:noMultiLvlLbl val="0"/>
      </c:catAx>
      <c:valAx>
        <c:axId val="61658309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6580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solidFill>
                  <a:schemeClr val="tx1"/>
                </a:solidFill>
              </a:rPr>
              <a:t>Actividades de inspectorías trimestre octubre-diciembre 2025</a:t>
            </a:r>
          </a:p>
        </c:rich>
      </c:tx>
      <c:layout>
        <c:manualLayout>
          <c:xMode val="edge"/>
          <c:yMode val="edge"/>
          <c:x val="0.22674414174249385"/>
          <c:y val="1.69961624806367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Estadísticas!$D$224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0276-4E0B-AEE5-9DB5D887681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0276-4E0B-AEE5-9DB5D887681A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0276-4E0B-AEE5-9DB5D887681A}"/>
              </c:ext>
            </c:extLst>
          </c:dPt>
          <c:dLbls>
            <c:dLbl>
              <c:idx val="0"/>
              <c:layout>
                <c:manualLayout>
                  <c:x val="5.1873030818555179E-3"/>
                  <c:y val="-0.143026462224932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76-4E0B-AEE5-9DB5D887681A}"/>
                </c:ext>
              </c:extLst>
            </c:dLbl>
            <c:dLbl>
              <c:idx val="1"/>
              <c:layout>
                <c:manualLayout>
                  <c:x val="3.7314726948545372E-3"/>
                  <c:y val="1.26446040790032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76-4E0B-AEE5-9DB5D887681A}"/>
                </c:ext>
              </c:extLst>
            </c:dLbl>
            <c:dLbl>
              <c:idx val="2"/>
              <c:layout>
                <c:manualLayout>
                  <c:x val="5.3863516053869978E-2"/>
                  <c:y val="-9.14349145334887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76-4E0B-AEE5-9DB5D887681A}"/>
                </c:ext>
              </c:extLst>
            </c:dLbl>
            <c:dLbl>
              <c:idx val="3"/>
              <c:layout>
                <c:manualLayout>
                  <c:x val="6.2305604995185809E-2"/>
                  <c:y val="-8.8839313400345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76-4E0B-AEE5-9DB5D887681A}"/>
                </c:ext>
              </c:extLst>
            </c:dLbl>
            <c:dLbl>
              <c:idx val="4"/>
              <c:layout>
                <c:manualLayout>
                  <c:x val="3.9702222907661497E-2"/>
                  <c:y val="-0.115612922019880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C1-461E-B88F-222AE12303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Estadísticas!$C$225:$C$231</c:f>
              <c:strCache>
                <c:ptCount val="7"/>
                <c:pt idx="0">
                  <c:v>Notificaciones</c:v>
                </c:pt>
                <c:pt idx="1">
                  <c:v>Registros nuevos usuarios</c:v>
                </c:pt>
                <c:pt idx="2">
                  <c:v>Inspecciones de partes</c:v>
                </c:pt>
                <c:pt idx="3">
                  <c:v>Inspecciones de oficios</c:v>
                </c:pt>
                <c:pt idx="4">
                  <c:v>Renovación de registro. </c:v>
                </c:pt>
                <c:pt idx="5">
                  <c:v>Denuncias</c:v>
                </c:pt>
                <c:pt idx="6">
                  <c:v>Operativos</c:v>
                </c:pt>
              </c:strCache>
            </c:strRef>
          </c:cat>
          <c:val>
            <c:numRef>
              <c:f>Estadísticas!$D$225:$D$231</c:f>
              <c:numCache>
                <c:formatCode>General</c:formatCode>
                <c:ptCount val="7"/>
                <c:pt idx="0">
                  <c:v>72</c:v>
                </c:pt>
                <c:pt idx="1">
                  <c:v>7</c:v>
                </c:pt>
                <c:pt idx="2">
                  <c:v>2</c:v>
                </c:pt>
                <c:pt idx="3">
                  <c:v>52</c:v>
                </c:pt>
                <c:pt idx="4">
                  <c:v>48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76-4E0B-AEE5-9DB5D8876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8092640"/>
        <c:axId val="708092280"/>
        <c:axId val="0"/>
      </c:bar3DChart>
      <c:catAx>
        <c:axId val="70809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08092280"/>
        <c:crosses val="autoZero"/>
        <c:auto val="1"/>
        <c:lblAlgn val="ctr"/>
        <c:lblOffset val="100"/>
        <c:noMultiLvlLbl val="0"/>
      </c:catAx>
      <c:valAx>
        <c:axId val="7080922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0809264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/>
              <a:t>resumen del trimestre octubre- diciembre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150053649761732"/>
          <c:y val="0.1357972278933188"/>
          <c:w val="0.7353626421697288"/>
          <c:h val="0.73783209390492854"/>
        </c:manualLayout>
      </c:layout>
      <c:pie3DChart>
        <c:varyColors val="1"/>
        <c:ser>
          <c:idx val="0"/>
          <c:order val="0"/>
          <c:tx>
            <c:strRef>
              <c:f>Estadísticas!$D$386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86CA-4F46-A9B3-2729E5042ACC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86CA-4F46-A9B3-2729E5042ACC}"/>
              </c:ext>
            </c:extLst>
          </c:dPt>
          <c:dPt>
            <c:idx val="2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86CA-4F46-A9B3-2729E5042ACC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6CA-4F46-A9B3-2729E5042ACC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6CA-4F46-A9B3-2729E5042ACC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6CA-4F46-A9B3-2729E5042A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Estadísticas!$C$387:$C$389</c:f>
              <c:strCache>
                <c:ptCount val="3"/>
                <c:pt idx="0">
                  <c:v>Obras literarias</c:v>
                </c:pt>
                <c:pt idx="1">
                  <c:v>Obras artísticas</c:v>
                </c:pt>
                <c:pt idx="2">
                  <c:v>Obras cientificas</c:v>
                </c:pt>
              </c:strCache>
            </c:strRef>
          </c:cat>
          <c:val>
            <c:numRef>
              <c:f>Estadísticas!$D$387:$D$389</c:f>
              <c:numCache>
                <c:formatCode>_(* #,##0_);_(* \(#,##0\);_(* "-"??_);_(@_)</c:formatCode>
                <c:ptCount val="3"/>
                <c:pt idx="0">
                  <c:v>5730</c:v>
                </c:pt>
                <c:pt idx="1">
                  <c:v>1447</c:v>
                </c:pt>
                <c:pt idx="2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A-4F46-A9B3-2729E5042AC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Registros de obras físico y virtual  octubre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Estadísticas!$D$326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3C21-4CB3-9A69-B4E73E0D3732}"/>
              </c:ext>
            </c:extLst>
          </c:dPt>
          <c:dLbls>
            <c:dLbl>
              <c:idx val="0"/>
              <c:layout>
                <c:manualLayout>
                  <c:x val="2.1015955095165292E-2"/>
                  <c:y val="-4.7457923910500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21-4CB3-9A69-B4E73E0D3732}"/>
                </c:ext>
              </c:extLst>
            </c:dLbl>
            <c:dLbl>
              <c:idx val="1"/>
              <c:layout>
                <c:manualLayout>
                  <c:x val="2.4205631012541237E-2"/>
                  <c:y val="-3.7327275347541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21-4CB3-9A69-B4E73E0D3732}"/>
                </c:ext>
              </c:extLst>
            </c:dLbl>
            <c:dLbl>
              <c:idx val="2"/>
              <c:layout>
                <c:manualLayout>
                  <c:x val="4.2024970759252003E-2"/>
                  <c:y val="-4.1957156073197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21-4CB3-9A69-B4E73E0D37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Estadísticas!$C$327:$C$329</c:f>
              <c:strCache>
                <c:ptCount val="3"/>
                <c:pt idx="0">
                  <c:v>Obras literarias</c:v>
                </c:pt>
                <c:pt idx="1">
                  <c:v>Obras artísticas</c:v>
                </c:pt>
                <c:pt idx="2">
                  <c:v>Obras cientificas</c:v>
                </c:pt>
              </c:strCache>
            </c:strRef>
          </c:cat>
          <c:val>
            <c:numRef>
              <c:f>Estadísticas!$D$327:$D$329</c:f>
              <c:numCache>
                <c:formatCode>_(* #,##0_);_(* \(#,##0\);_(* "-"??_);_(@_)</c:formatCode>
                <c:ptCount val="3"/>
                <c:pt idx="0">
                  <c:v>1285</c:v>
                </c:pt>
                <c:pt idx="1">
                  <c:v>284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21-4CB3-9A69-B4E73E0D3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0358616"/>
        <c:axId val="380358976"/>
        <c:axId val="0"/>
      </c:bar3DChart>
      <c:catAx>
        <c:axId val="380358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0358976"/>
        <c:crosses val="autoZero"/>
        <c:auto val="1"/>
        <c:lblAlgn val="ctr"/>
        <c:lblOffset val="100"/>
        <c:noMultiLvlLbl val="0"/>
      </c:catAx>
      <c:valAx>
        <c:axId val="3803589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380358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>
                <a:solidFill>
                  <a:schemeClr val="tx1"/>
                </a:solidFill>
              </a:rPr>
              <a:t>Acta de no comparecencia</a:t>
            </a:r>
            <a:r>
              <a:rPr lang="en-US" sz="1200" b="0"/>
              <a:t>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Estadísticas!$H$97</c:f>
              <c:strCache>
                <c:ptCount val="1"/>
                <c:pt idx="0">
                  <c:v>Acta de no comparecencia.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D4BC-4E0C-9D85-1911CCC4C4B6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4BC-4E0C-9D85-1911CCC4C4B6}"/>
              </c:ext>
            </c:extLst>
          </c:dPt>
          <c:dLbls>
            <c:dLbl>
              <c:idx val="0"/>
              <c:layout>
                <c:manualLayout>
                  <c:x val="1.1091854823049981E-2"/>
                  <c:y val="-5.54243453718292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BC-4E0C-9D85-1911CCC4C4B6}"/>
                </c:ext>
              </c:extLst>
            </c:dLbl>
            <c:dLbl>
              <c:idx val="1"/>
              <c:layout>
                <c:manualLayout>
                  <c:x val="0.10722126328948321"/>
                  <c:y val="-0.3577389564908970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BC-4E0C-9D85-1911CCC4C4B6}"/>
                </c:ext>
              </c:extLst>
            </c:dLbl>
            <c:dLbl>
              <c:idx val="2"/>
              <c:layout>
                <c:manualLayout>
                  <c:x val="5.1761989174233108E-2"/>
                  <c:y val="-6.0462922223813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BC-4E0C-9D85-1911CCC4C4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Estadísticas!$D$98:$D$100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Estadísticas!$H$98:$H$100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BC-4E0C-9D85-1911CCC4C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22779136"/>
        <c:axId val="722778056"/>
        <c:axId val="0"/>
      </c:bar3DChart>
      <c:catAx>
        <c:axId val="72277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22778056"/>
        <c:crosses val="autoZero"/>
        <c:auto val="1"/>
        <c:lblAlgn val="ctr"/>
        <c:lblOffset val="100"/>
        <c:noMultiLvlLbl val="0"/>
      </c:catAx>
      <c:valAx>
        <c:axId val="72277805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22779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Categorías solicitudes presenciales</a:t>
            </a:r>
          </a:p>
        </c:rich>
      </c:tx>
      <c:layout>
        <c:manualLayout>
          <c:xMode val="edge"/>
          <c:yMode val="edge"/>
          <c:x val="0.38082383833979883"/>
          <c:y val="2.79260152977832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2049023166989024"/>
          <c:y val="0.35709469768935276"/>
          <c:w val="0.67724569227507003"/>
          <c:h val="0.4382079466931094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486-44DA-A3AE-1D9C803A8DA3}"/>
              </c:ext>
            </c:extLst>
          </c:dPt>
          <c:dPt>
            <c:idx val="1"/>
            <c:bubble3D val="0"/>
            <c:spPr>
              <a:solidFill>
                <a:schemeClr val="accent1">
                  <a:shade val="5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486-44DA-A3AE-1D9C803A8DA3}"/>
              </c:ext>
            </c:extLst>
          </c:dPt>
          <c:dPt>
            <c:idx val="2"/>
            <c:bubble3D val="0"/>
            <c:spPr>
              <a:solidFill>
                <a:schemeClr val="accent1">
                  <a:shade val="8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486-44DA-A3AE-1D9C803A8DA3}"/>
              </c:ext>
            </c:extLst>
          </c:dPt>
          <c:dPt>
            <c:idx val="3"/>
            <c:bubble3D val="0"/>
            <c:spPr>
              <a:solidFill>
                <a:schemeClr val="accent1">
                  <a:shade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486-44DA-A3AE-1D9C803A8DA3}"/>
              </c:ext>
            </c:extLst>
          </c:dPt>
          <c:dPt>
            <c:idx val="4"/>
            <c:bubble3D val="0"/>
            <c:spPr>
              <a:solidFill>
                <a:schemeClr val="accent1">
                  <a:tint val="9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486-44DA-A3AE-1D9C803A8DA3}"/>
              </c:ext>
            </c:extLst>
          </c:dPt>
          <c:dPt>
            <c:idx val="5"/>
            <c:bubble3D val="0"/>
            <c:spPr>
              <a:solidFill>
                <a:schemeClr val="accent1">
                  <a:shade val="9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486-44DA-A3AE-1D9C803A8DA3}"/>
              </c:ext>
            </c:extLst>
          </c:dPt>
          <c:dPt>
            <c:idx val="6"/>
            <c:bubble3D val="0"/>
            <c:spPr>
              <a:solidFill>
                <a:schemeClr val="accent1">
                  <a:tint val="4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829-4BCA-94A4-98FD6BC863B0}"/>
              </c:ext>
            </c:extLst>
          </c:dPt>
          <c:dPt>
            <c:idx val="7"/>
            <c:bubble3D val="0"/>
            <c:spPr>
              <a:solidFill>
                <a:schemeClr val="accent1">
                  <a:tint val="6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829-4BCA-94A4-98FD6BC863B0}"/>
              </c:ext>
            </c:extLst>
          </c:dPt>
          <c:dPt>
            <c:idx val="8"/>
            <c:bubble3D val="0"/>
            <c:spPr>
              <a:solidFill>
                <a:schemeClr val="accent1">
                  <a:tint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829-4BCA-94A4-98FD6BC863B0}"/>
              </c:ext>
            </c:extLst>
          </c:dPt>
          <c:dPt>
            <c:idx val="9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829-4BCA-94A4-98FD6BC863B0}"/>
              </c:ext>
            </c:extLst>
          </c:dPt>
          <c:dPt>
            <c:idx val="10"/>
            <c:bubble3D val="0"/>
            <c:spPr>
              <a:solidFill>
                <a:schemeClr val="accent1">
                  <a:tint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829-4BCA-94A4-98FD6BC863B0}"/>
              </c:ext>
            </c:extLst>
          </c:dPt>
          <c:dPt>
            <c:idx val="11"/>
            <c:bubble3D val="0"/>
            <c:spPr>
              <a:solidFill>
                <a:schemeClr val="accent1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829-4BCA-94A4-98FD6BC863B0}"/>
              </c:ext>
            </c:extLst>
          </c:dPt>
          <c:dLbls>
            <c:dLbl>
              <c:idx val="0"/>
              <c:layout>
                <c:manualLayout>
                  <c:x val="0.14259103072798321"/>
                  <c:y val="-0.1572577295427377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86-44DA-A3AE-1D9C803A8DA3}"/>
                </c:ext>
              </c:extLst>
            </c:dLbl>
            <c:dLbl>
              <c:idx val="1"/>
              <c:layout>
                <c:manualLayout>
                  <c:x val="0.30270949760921689"/>
                  <c:y val="0.1889417060828092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86-44DA-A3AE-1D9C803A8DA3}"/>
                </c:ext>
              </c:extLst>
            </c:dLbl>
            <c:dLbl>
              <c:idx val="2"/>
              <c:layout>
                <c:manualLayout>
                  <c:x val="0.2520772815003996"/>
                  <c:y val="-0.2464840276083517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86-44DA-A3AE-1D9C803A8DA3}"/>
                </c:ext>
              </c:extLst>
            </c:dLbl>
            <c:dLbl>
              <c:idx val="3"/>
              <c:layout>
                <c:manualLayout>
                  <c:x val="0.42686492520803332"/>
                  <c:y val="0.278011039143312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86-44DA-A3AE-1D9C803A8DA3}"/>
                </c:ext>
              </c:extLst>
            </c:dLbl>
            <c:dLbl>
              <c:idx val="4"/>
              <c:layout>
                <c:manualLayout>
                  <c:x val="0.32995671076399102"/>
                  <c:y val="-4.423833496419536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486-44DA-A3AE-1D9C803A8DA3}"/>
                </c:ext>
              </c:extLst>
            </c:dLbl>
            <c:dLbl>
              <c:idx val="5"/>
              <c:layout>
                <c:manualLayout>
                  <c:x val="-0.10104896082947164"/>
                  <c:y val="0.4160731290777016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486-44DA-A3AE-1D9C803A8DA3}"/>
                </c:ext>
              </c:extLst>
            </c:dLbl>
            <c:dLbl>
              <c:idx val="6"/>
              <c:layout>
                <c:manualLayout>
                  <c:x val="-0.36857728358961678"/>
                  <c:y val="-1.99007606763089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29-4BCA-94A4-98FD6BC863B0}"/>
                </c:ext>
              </c:extLst>
            </c:dLbl>
            <c:dLbl>
              <c:idx val="7"/>
              <c:layout>
                <c:manualLayout>
                  <c:x val="-0.35475071935610841"/>
                  <c:y val="9.35658995056695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193665515130766"/>
                      <c:h val="6.97485697193516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829-4BCA-94A4-98FD6BC863B0}"/>
                </c:ext>
              </c:extLst>
            </c:dLbl>
            <c:dLbl>
              <c:idx val="8"/>
              <c:layout>
                <c:manualLayout>
                  <c:x val="-0.36415231347639021"/>
                  <c:y val="0.3269891488649112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29-4BCA-94A4-98FD6BC863B0}"/>
                </c:ext>
              </c:extLst>
            </c:dLbl>
            <c:dLbl>
              <c:idx val="9"/>
              <c:layout>
                <c:manualLayout>
                  <c:x val="-0.26436233214366678"/>
                  <c:y val="-6.092924966511963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29-4BCA-94A4-98FD6BC863B0}"/>
                </c:ext>
              </c:extLst>
            </c:dLbl>
            <c:dLbl>
              <c:idx val="10"/>
              <c:layout>
                <c:manualLayout>
                  <c:x val="-0.37594383164411788"/>
                  <c:y val="-0.2607590985049411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29-4BCA-94A4-98FD6BC863B0}"/>
                </c:ext>
              </c:extLst>
            </c:dLbl>
            <c:dLbl>
              <c:idx val="11"/>
              <c:layout>
                <c:manualLayout>
                  <c:x val="-2.1799398002439602E-2"/>
                  <c:y val="-0.25129485198506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29-4BCA-94A4-98FD6BC863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Estadísticas!$B$281:$B$292</c:f>
              <c:strCache>
                <c:ptCount val="12"/>
                <c:pt idx="0">
                  <c:v>Registro de letras para una 
obra musical</c:v>
                </c:pt>
                <c:pt idx="1">
                  <c:v>Registro de obras musicales 
con letra o sin ella</c:v>
                </c:pt>
                <c:pt idx="2">
                  <c:v>Registro de libros</c:v>
                </c:pt>
                <c:pt idx="3">
                  <c:v>Registro de producción letras para obras musicales (6-15)</c:v>
                </c:pt>
                <c:pt idx="4">
                  <c:v>Registro de pintura</c:v>
                </c:pt>
                <c:pt idx="5">
                  <c:v>Registro de revistas, folletos,
agendas, sermones, novelas
cuentos, manuales, entre otras análogas</c:v>
                </c:pt>
                <c:pt idx="6">
                  <c:v>Registro proyecto</c:v>
                </c:pt>
                <c:pt idx="7">
                  <c:v>Registro de producción de 
obras musicales con letras o sin ellas (6-15)</c:v>
                </c:pt>
                <c:pt idx="8">
                  <c:v>Registro de dibujo</c:v>
                </c:pt>
                <c:pt idx="9">
                  <c:v>Guion cinematográfico y 
documental (corto metraje)</c:v>
                </c:pt>
                <c:pt idx="10">
                  <c:v>Guion cinematográfico y 
documental (largo metraje)</c:v>
                </c:pt>
                <c:pt idx="11">
                  <c:v>Registro de poemas</c:v>
                </c:pt>
              </c:strCache>
            </c:strRef>
          </c:cat>
          <c:val>
            <c:numRef>
              <c:f>Estadísticas!$C$281:$C$292</c:f>
              <c:numCache>
                <c:formatCode>General</c:formatCode>
                <c:ptCount val="12"/>
                <c:pt idx="0">
                  <c:v>4547</c:v>
                </c:pt>
                <c:pt idx="1">
                  <c:v>1265</c:v>
                </c:pt>
                <c:pt idx="2">
                  <c:v>273</c:v>
                </c:pt>
                <c:pt idx="3">
                  <c:v>251</c:v>
                </c:pt>
                <c:pt idx="4">
                  <c:v>27</c:v>
                </c:pt>
                <c:pt idx="5">
                  <c:v>80</c:v>
                </c:pt>
                <c:pt idx="6">
                  <c:v>27</c:v>
                </c:pt>
                <c:pt idx="7">
                  <c:v>70</c:v>
                </c:pt>
                <c:pt idx="8">
                  <c:v>12</c:v>
                </c:pt>
                <c:pt idx="9">
                  <c:v>1</c:v>
                </c:pt>
                <c:pt idx="10">
                  <c:v>3</c:v>
                </c:pt>
                <c:pt idx="11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29-4BCA-94A4-98FD6BC863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>
                <a:solidFill>
                  <a:schemeClr val="tx1"/>
                </a:solidFill>
              </a:rPr>
              <a:t>Solicitudes Vs. promedio emisión de certificados</a:t>
            </a:r>
            <a:r>
              <a:rPr lang="es-DO"/>
              <a:t>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Estadísticas!$C$303</c:f>
              <c:strCache>
                <c:ptCount val="1"/>
                <c:pt idx="0">
                  <c:v>Solicitudes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Estadísticas!$B$304:$B$306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Estadísticas!$C$304:$C$306</c:f>
              <c:numCache>
                <c:formatCode>_-* #,##0\ _€_-;\-* #,##0\ _€_-;_-* "-"??\ _€_-;_-@_-</c:formatCode>
                <c:ptCount val="3"/>
                <c:pt idx="0">
                  <c:v>1578</c:v>
                </c:pt>
                <c:pt idx="1">
                  <c:v>3837</c:v>
                </c:pt>
                <c:pt idx="2">
                  <c:v>1801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B-420B-9C40-EAB570488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111520"/>
        <c:axId val="571112240"/>
      </c:lineChart>
      <c:lineChart>
        <c:grouping val="standard"/>
        <c:varyColors val="0"/>
        <c:ser>
          <c:idx val="1"/>
          <c:order val="1"/>
          <c:tx>
            <c:strRef>
              <c:f>Estadísticas!$D$303</c:f>
              <c:strCache>
                <c:ptCount val="1"/>
                <c:pt idx="0">
                  <c:v>Días 
Transcurridos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Estadísticas!$B$304:$B$306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Estadísticas!$D$304:$D$306</c:f>
              <c:numCache>
                <c:formatCode>_-* #,##0.00\ _€_-;\-* #,##0.00\ _€_-;_-* "-"??\ _€_-;_-@_-</c:formatCode>
                <c:ptCount val="3"/>
                <c:pt idx="0">
                  <c:v>0.31</c:v>
                </c:pt>
                <c:pt idx="1">
                  <c:v>0.27</c:v>
                </c:pt>
                <c:pt idx="2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1B-420B-9C40-EAB570488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102160"/>
        <c:axId val="571099640"/>
      </c:lineChart>
      <c:catAx>
        <c:axId val="57111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71112240"/>
        <c:crosses val="autoZero"/>
        <c:auto val="1"/>
        <c:lblAlgn val="ctr"/>
        <c:lblOffset val="100"/>
        <c:noMultiLvlLbl val="0"/>
      </c:catAx>
      <c:valAx>
        <c:axId val="57111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71111520"/>
        <c:crosses val="autoZero"/>
        <c:crossBetween val="between"/>
      </c:valAx>
      <c:valAx>
        <c:axId val="571099640"/>
        <c:scaling>
          <c:orientation val="minMax"/>
          <c:max val="10"/>
        </c:scaling>
        <c:delete val="0"/>
        <c:axPos val="r"/>
        <c:numFmt formatCode="_-* #,##0.00\ _€_-;\-* #,##0.00\ _€_-;_-* &quot;-&quot;??\ _€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71102160"/>
        <c:crosses val="max"/>
        <c:crossBetween val="between"/>
      </c:valAx>
      <c:catAx>
        <c:axId val="571102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1099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5590966754155723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Estadísticas!$F$97</c:f>
              <c:strCache>
                <c:ptCount val="1"/>
                <c:pt idx="0">
                  <c:v>Acta de acuerdos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8.3333333333333287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F3-40B2-82B0-2D0D887B7330}"/>
                </c:ext>
              </c:extLst>
            </c:dLbl>
            <c:dLbl>
              <c:idx val="1"/>
              <c:layout>
                <c:manualLayout>
                  <c:x val="4.4444444444444446E-2"/>
                  <c:y val="-4.6296296296296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F3-40B2-82B0-2D0D887B7330}"/>
                </c:ext>
              </c:extLst>
            </c:dLbl>
            <c:dLbl>
              <c:idx val="2"/>
              <c:layout>
                <c:manualLayout>
                  <c:x val="0.1083333333333332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F3-40B2-82B0-2D0D887B73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Estadísticas!$D$98:$D$100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Estadísticas!$F$98:$F$100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F3-40B2-82B0-2D0D887B7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99612432"/>
        <c:axId val="799614232"/>
        <c:axId val="0"/>
      </c:bar3DChart>
      <c:catAx>
        <c:axId val="79961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99614232"/>
        <c:crosses val="autoZero"/>
        <c:auto val="1"/>
        <c:lblAlgn val="ctr"/>
        <c:lblOffset val="100"/>
        <c:noMultiLvlLbl val="0"/>
      </c:catAx>
      <c:valAx>
        <c:axId val="7996142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99612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Registros de obras físico y virtual noviembre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Estadísticas!$D$348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B64C-43F2-9990-D1825552C19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B64C-43F2-9990-D1825552C19C}"/>
              </c:ext>
            </c:extLst>
          </c:dPt>
          <c:dLbls>
            <c:dLbl>
              <c:idx val="0"/>
              <c:layout>
                <c:manualLayout>
                  <c:x val="0.13927902913444115"/>
                  <c:y val="-3.64640852252068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4C-43F2-9990-D1825552C19C}"/>
                </c:ext>
              </c:extLst>
            </c:dLbl>
            <c:dLbl>
              <c:idx val="1"/>
              <c:layout>
                <c:manualLayout>
                  <c:x val="0.12661729921312825"/>
                  <c:y val="-5.30386694184827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4C-43F2-9990-D1825552C19C}"/>
                </c:ext>
              </c:extLst>
            </c:dLbl>
            <c:dLbl>
              <c:idx val="2"/>
              <c:layout>
                <c:manualLayout>
                  <c:x val="0.11606585761203429"/>
                  <c:y val="-6.29834199344481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4C-43F2-9990-D1825552C1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Estadísticas!$C$349:$C$351</c:f>
              <c:strCache>
                <c:ptCount val="3"/>
                <c:pt idx="0">
                  <c:v>Obras literarias</c:v>
                </c:pt>
                <c:pt idx="1">
                  <c:v>Obras artísticas</c:v>
                </c:pt>
                <c:pt idx="2">
                  <c:v>Obras cientificas</c:v>
                </c:pt>
              </c:strCache>
            </c:strRef>
          </c:cat>
          <c:val>
            <c:numRef>
              <c:f>Estadísticas!$D$349:$D$351</c:f>
              <c:numCache>
                <c:formatCode>_(* #,##0_);_(* \(#,##0\);_(* "-"??_);_(@_)</c:formatCode>
                <c:ptCount val="3"/>
                <c:pt idx="0">
                  <c:v>3207</c:v>
                </c:pt>
                <c:pt idx="1">
                  <c:v>607</c:v>
                </c:pt>
                <c:pt idx="2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4C-43F2-9990-D1825552C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0358616"/>
        <c:axId val="380358976"/>
        <c:axId val="0"/>
      </c:bar3DChart>
      <c:catAx>
        <c:axId val="380358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0358976"/>
        <c:crosses val="autoZero"/>
        <c:auto val="1"/>
        <c:lblAlgn val="ctr"/>
        <c:lblOffset val="100"/>
        <c:noMultiLvlLbl val="0"/>
      </c:catAx>
      <c:valAx>
        <c:axId val="3803589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380358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Registros de obras físico y virtual diciembre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Estadísticas!$D$365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ECD0-4052-BD42-5CDA6CDC586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ECD0-4052-BD42-5CDA6CDC586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ECD0-4052-BD42-5CDA6CDC586C}"/>
              </c:ext>
            </c:extLst>
          </c:dPt>
          <c:dLbls>
            <c:dLbl>
              <c:idx val="0"/>
              <c:layout>
                <c:manualLayout>
                  <c:x val="0.10388693735699478"/>
                  <c:y val="-4.1379302173761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D0-4052-BD42-5CDA6CDC586C}"/>
                </c:ext>
              </c:extLst>
            </c:dLbl>
            <c:dLbl>
              <c:idx val="1"/>
              <c:layout>
                <c:manualLayout>
                  <c:x val="5.3003539467854403E-2"/>
                  <c:y val="-7.52350948613837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D0-4052-BD42-5CDA6CDC586C}"/>
                </c:ext>
              </c:extLst>
            </c:dLbl>
            <c:dLbl>
              <c:idx val="2"/>
              <c:layout>
                <c:manualLayout>
                  <c:x val="2.9681982101998509E-2"/>
                  <c:y val="-4.514105691683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D0-4052-BD42-5CDA6CDC58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Estadísticas!$C$366:$C$368</c:f>
              <c:strCache>
                <c:ptCount val="3"/>
                <c:pt idx="0">
                  <c:v>Obras literarias</c:v>
                </c:pt>
                <c:pt idx="1">
                  <c:v>Obras artísticas</c:v>
                </c:pt>
                <c:pt idx="2">
                  <c:v>Obras cientificas</c:v>
                </c:pt>
              </c:strCache>
            </c:strRef>
          </c:cat>
          <c:val>
            <c:numRef>
              <c:f>Estadísticas!$D$366:$D$368</c:f>
              <c:numCache>
                <c:formatCode>_(* #,##0_);_(* \(#,##0\);_(* "-"??_);_(@_)</c:formatCode>
                <c:ptCount val="3"/>
                <c:pt idx="0">
                  <c:v>1238</c:v>
                </c:pt>
                <c:pt idx="1">
                  <c:v>556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D0-4052-BD42-5CDA6CDC58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80358616"/>
        <c:axId val="380358976"/>
        <c:axId val="0"/>
      </c:bar3DChart>
      <c:catAx>
        <c:axId val="380358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0358976"/>
        <c:crosses val="autoZero"/>
        <c:auto val="1"/>
        <c:lblAlgn val="ctr"/>
        <c:lblOffset val="100"/>
        <c:noMultiLvlLbl val="0"/>
      </c:catAx>
      <c:valAx>
        <c:axId val="3803589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380358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normalizeH="0" baseline="0">
                <a:solidFill>
                  <a:schemeClr val="tx1"/>
                </a:solidFill>
                <a:latin typeface="+mj-lt"/>
                <a:ea typeface="+mj-ea"/>
                <a:cs typeface="+mj-cs"/>
              </a:defRPr>
            </a:pPr>
            <a:r>
              <a:rPr lang="en-US" sz="1200" b="0">
                <a:solidFill>
                  <a:schemeClr val="tx1"/>
                </a:solidFill>
                <a:latin typeface="+mn-lt"/>
              </a:rPr>
              <a:t>Cantidad de asistentes</a:t>
            </a:r>
            <a:r>
              <a:rPr lang="en-US" sz="1200" b="0">
                <a:solidFill>
                  <a:schemeClr val="tx1"/>
                </a:solidFill>
              </a:rPr>
              <a:t>.</a:t>
            </a:r>
          </a:p>
        </c:rich>
      </c:tx>
      <c:layout>
        <c:manualLayout>
          <c:xMode val="edge"/>
          <c:yMode val="edge"/>
          <c:x val="0.29855443408180043"/>
          <c:y val="2.411836004285562E-2"/>
        </c:manualLayout>
      </c:layout>
      <c:overlay val="0"/>
      <c:spPr>
        <a:noFill/>
        <a:ln>
          <a:noFill/>
        </a:ln>
        <a:effectLst>
          <a:innerShdw blurRad="63500" dist="50800" dir="16200000">
            <a:prstClr val="black">
              <a:alpha val="50000"/>
            </a:prstClr>
          </a:innerShdw>
        </a:effectLst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normalizeH="0" baseline="0">
              <a:solidFill>
                <a:schemeClr val="tx1"/>
              </a:solidFill>
              <a:latin typeface="+mj-lt"/>
              <a:ea typeface="+mj-ea"/>
              <a:cs typeface="+mj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247154890904844"/>
          <c:y val="0.15039473007050588"/>
          <c:w val="0.83865714070068287"/>
          <c:h val="0.74561576861715817"/>
        </c:manualLayout>
      </c:layout>
      <c:pie3DChart>
        <c:varyColors val="1"/>
        <c:ser>
          <c:idx val="0"/>
          <c:order val="0"/>
          <c:tx>
            <c:strRef>
              <c:f>Estadísticas!$F$52</c:f>
              <c:strCache>
                <c:ptCount val="1"/>
                <c:pt idx="0">
                  <c:v>Cantidad de 
asistente.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A97-41B3-9AB5-2F9058023F4D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B57A-4CF1-A864-498CA30986B1}"/>
              </c:ext>
            </c:extLst>
          </c:dPt>
          <c:dPt>
            <c:idx val="2"/>
            <c:bubble3D val="0"/>
            <c:spPr>
              <a:solidFill>
                <a:srgbClr val="002060"/>
              </a:soli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57A-4CF1-A864-498CA30986B1}"/>
              </c:ext>
            </c:extLst>
          </c:dPt>
          <c:dLbls>
            <c:dLbl>
              <c:idx val="0"/>
              <c:layout>
                <c:manualLayout>
                  <c:x val="-0.10038190486434696"/>
                  <c:y val="-8.278867102396514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97-41B3-9AB5-2F9058023F4D}"/>
                </c:ext>
              </c:extLst>
            </c:dLbl>
            <c:dLbl>
              <c:idx val="1"/>
              <c:layout>
                <c:manualLayout>
                  <c:x val="5.1596969515478215E-2"/>
                  <c:y val="0.1089324618736383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814780462960244"/>
                      <c:h val="0.108801742919389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B57A-4CF1-A864-498CA30986B1}"/>
                </c:ext>
              </c:extLst>
            </c:dLbl>
            <c:dLbl>
              <c:idx val="2"/>
              <c:layout>
                <c:manualLayout>
                  <c:x val="-0.12302154529322133"/>
                  <c:y val="-6.368933664601750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74908303999438"/>
                      <c:h val="0.108801742919389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57A-4CF1-A864-498CA30986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Estadísticas!$D$53:$D$55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Estadísticas!$F$53:$F$55</c:f>
              <c:numCache>
                <c:formatCode>General</c:formatCode>
                <c:ptCount val="3"/>
                <c:pt idx="0">
                  <c:v>631</c:v>
                </c:pt>
                <c:pt idx="1">
                  <c:v>1645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7A-4CF1-A864-498CA30986B1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1">
        <a:lumMod val="40000"/>
        <a:lumOff val="6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>
      <a:innerShdw blurRad="63500" dist="50800" dir="135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200">
                <a:solidFill>
                  <a:schemeClr val="tx1"/>
                </a:solidFill>
              </a:rPr>
              <a:t>Capacitados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9773794723028048E-2"/>
          <c:y val="0.12300112290350967"/>
          <c:w val="0.92967053460422711"/>
          <c:h val="0.6729552306306166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Estadísticas!$G$52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3.5310259768347965E-2"/>
                  <c:y val="-5.8481924343410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68-4C25-A303-F3AC17C2CFDF}"/>
                </c:ext>
              </c:extLst>
            </c:dLbl>
            <c:dLbl>
              <c:idx val="1"/>
              <c:layout>
                <c:manualLayout>
                  <c:x val="-5.0800390689780062E-3"/>
                  <c:y val="-4.1155572347219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68-4C25-A303-F3AC17C2CFDF}"/>
                </c:ext>
              </c:extLst>
            </c:dLbl>
            <c:dLbl>
              <c:idx val="2"/>
              <c:layout>
                <c:manualLayout>
                  <c:x val="1.9444444444444445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68-4C25-A303-F3AC17C2CF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Estadísticas!$D$53:$D$55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Estadísticas!$G$53:$G$55</c:f>
              <c:numCache>
                <c:formatCode>General</c:formatCode>
                <c:ptCount val="3"/>
                <c:pt idx="0">
                  <c:v>327</c:v>
                </c:pt>
                <c:pt idx="1">
                  <c:v>682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68-4C25-A303-F3AC17C2CFDF}"/>
            </c:ext>
          </c:extLst>
        </c:ser>
        <c:ser>
          <c:idx val="1"/>
          <c:order val="1"/>
          <c:tx>
            <c:strRef>
              <c:f>Estadísticas!$H$52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rgbClr val="FF3399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7.7777777777777779E-2"/>
                  <c:y val="-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68-4C25-A303-F3AC17C2CFDF}"/>
                </c:ext>
              </c:extLst>
            </c:dLbl>
            <c:dLbl>
              <c:idx val="1"/>
              <c:layout>
                <c:manualLayout>
                  <c:x val="7.4999999999999997E-2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68-4C25-A303-F3AC17C2CFDF}"/>
                </c:ext>
              </c:extLst>
            </c:dLbl>
            <c:dLbl>
              <c:idx val="2"/>
              <c:layout>
                <c:manualLayout>
                  <c:x val="6.3888888888888995E-2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68-4C25-A303-F3AC17C2CF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Estadísticas!$D$53:$D$55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Estadísticas!$H$53:$H$55</c:f>
              <c:numCache>
                <c:formatCode>General</c:formatCode>
                <c:ptCount val="3"/>
                <c:pt idx="0">
                  <c:v>304</c:v>
                </c:pt>
                <c:pt idx="1">
                  <c:v>963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68-4C25-A303-F3AC17C2C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3642392"/>
        <c:axId val="703640232"/>
        <c:axId val="0"/>
      </c:bar3DChart>
      <c:catAx>
        <c:axId val="70364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03640232"/>
        <c:crosses val="autoZero"/>
        <c:auto val="1"/>
        <c:lblAlgn val="ctr"/>
        <c:lblOffset val="100"/>
        <c:noMultiLvlLbl val="0"/>
      </c:catAx>
      <c:valAx>
        <c:axId val="7036402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3642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18900000" algn="bl" rotWithShape="0">
        <a:prstClr val="black">
          <a:alpha val="40000"/>
        </a:prstClr>
      </a:outerShdw>
      <a:softEdge rad="12700"/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tx1"/>
                </a:solidFill>
              </a:rPr>
              <a:t>Vistas 
Conciliatorias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Estadísticas!$E$97</c:f>
              <c:strCache>
                <c:ptCount val="1"/>
                <c:pt idx="0">
                  <c:v>Vistas 
Conciliatorias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073-4D13-BFA1-8FC70714D6B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073-4D13-BFA1-8FC70714D6BD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073-4D13-BFA1-8FC70714D6BD}"/>
              </c:ext>
            </c:extLst>
          </c:dPt>
          <c:dLbls>
            <c:dLbl>
              <c:idx val="0"/>
              <c:layout>
                <c:manualLayout>
                  <c:x val="9.9456099456099401E-2"/>
                  <c:y val="-3.94331408380241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73-4D13-BFA1-8FC70714D6BD}"/>
                </c:ext>
              </c:extLst>
            </c:dLbl>
            <c:dLbl>
              <c:idx val="1"/>
              <c:layout>
                <c:manualLayout>
                  <c:x val="9.9456099456099456E-2"/>
                  <c:y val="-4.436228344277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73-4D13-BFA1-8FC70714D6BD}"/>
                </c:ext>
              </c:extLst>
            </c:dLbl>
            <c:dLbl>
              <c:idx val="2"/>
              <c:layout>
                <c:manualLayout>
                  <c:x val="6.8376068376068383E-2"/>
                  <c:y val="-4.92914260475302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73-4D13-BFA1-8FC70714D6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Estadísticas!$D$98:$D$100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Estadísticas!$E$98:$E$100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73-4D13-BFA1-8FC70714D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19019000"/>
        <c:axId val="719023320"/>
        <c:axId val="0"/>
      </c:bar3DChart>
      <c:catAx>
        <c:axId val="719019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19023320"/>
        <c:crosses val="autoZero"/>
        <c:auto val="1"/>
        <c:lblAlgn val="ctr"/>
        <c:lblOffset val="100"/>
        <c:noMultiLvlLbl val="0"/>
      </c:catAx>
      <c:valAx>
        <c:axId val="7190233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19019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Estadísticas!$G$97</c:f>
              <c:strCache>
                <c:ptCount val="1"/>
                <c:pt idx="0">
                  <c:v>Acta de  no acuerdos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B2EC-4901-88D1-86A51A831C2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1F3D-4F50-BCBE-5F38BE2D50F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1F3D-4F50-BCBE-5F38BE2D50F8}"/>
              </c:ext>
            </c:extLst>
          </c:dPt>
          <c:dLbls>
            <c:dLbl>
              <c:idx val="0"/>
              <c:layout>
                <c:manualLayout>
                  <c:x val="9.7222222222222224E-2"/>
                  <c:y val="-0.379629629629629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EC-4901-88D1-86A51A831C26}"/>
                </c:ext>
              </c:extLst>
            </c:dLbl>
            <c:dLbl>
              <c:idx val="1"/>
              <c:layout>
                <c:manualLayout>
                  <c:x val="0.10256410256410249"/>
                  <c:y val="-7.975076316613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3D-4F50-BCBE-5F38BE2D50F8}"/>
                </c:ext>
              </c:extLst>
            </c:dLbl>
            <c:dLbl>
              <c:idx val="2"/>
              <c:layout>
                <c:manualLayout>
                  <c:x val="9.1168091168091173E-2"/>
                  <c:y val="-8.4735185864020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3D-4F50-BCBE-5F38BE2D50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Estadísticas!$D$98:$D$100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Estadísticas!$G$98:$G$100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EC-4901-88D1-86A51A831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5156496"/>
        <c:axId val="615157216"/>
        <c:axId val="0"/>
      </c:bar3DChart>
      <c:catAx>
        <c:axId val="61515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15157216"/>
        <c:crosses val="autoZero"/>
        <c:auto val="1"/>
        <c:lblAlgn val="ctr"/>
        <c:lblOffset val="100"/>
        <c:noMultiLvlLbl val="0"/>
      </c:catAx>
      <c:valAx>
        <c:axId val="61515721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5156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>
                <a:solidFill>
                  <a:schemeClr val="tx1"/>
                </a:solidFill>
              </a:rPr>
              <a:t>Asistencia jurídica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9348081382985168E-2"/>
          <c:y val="0.13412820600019251"/>
          <c:w val="0.86476929807628888"/>
          <c:h val="0.75415105617153577"/>
        </c:manualLayout>
      </c:layout>
      <c:pie3DChart>
        <c:varyColors val="1"/>
        <c:ser>
          <c:idx val="0"/>
          <c:order val="0"/>
          <c:tx>
            <c:strRef>
              <c:f>Estadísticas!$E$107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770-4A7B-9953-4A891A89332A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B770-4A7B-9953-4A891A89332A}"/>
              </c:ext>
            </c:extLst>
          </c:dPt>
          <c:dPt>
            <c:idx val="2"/>
            <c:bubble3D val="0"/>
            <c:spPr>
              <a:solidFill>
                <a:srgbClr val="00206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770-4A7B-9953-4A891A89332A}"/>
              </c:ext>
            </c:extLst>
          </c:dPt>
          <c:dLbls>
            <c:dLbl>
              <c:idx val="0"/>
              <c:layout>
                <c:manualLayout>
                  <c:x val="-0.35024460333207896"/>
                  <c:y val="3.052375307751617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70-4A7B-9953-4A891A89332A}"/>
                </c:ext>
              </c:extLst>
            </c:dLbl>
            <c:dLbl>
              <c:idx val="1"/>
              <c:layout>
                <c:manualLayout>
                  <c:x val="-0.10781052452685035"/>
                  <c:y val="-0.2676766612277653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70-4A7B-9953-4A891A89332A}"/>
                </c:ext>
              </c:extLst>
            </c:dLbl>
            <c:dLbl>
              <c:idx val="2"/>
              <c:layout>
                <c:manualLayout>
                  <c:x val="0.23169048173005055"/>
                  <c:y val="7.575754563049963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70-4A7B-9953-4A891A8933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Estadísticas!$D$108:$D$110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Estadísticas!$E$108:$E$110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70-4A7B-9953-4A891A89332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tx1"/>
                </a:solidFill>
              </a:rPr>
              <a:t>Octubre - 2025</a:t>
            </a:r>
          </a:p>
        </c:rich>
      </c:tx>
      <c:layout>
        <c:manualLayout>
          <c:xMode val="edge"/>
          <c:yMode val="edge"/>
          <c:x val="0.45995980321979418"/>
          <c:y val="8.391609315743550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9333327174104529E-2"/>
          <c:y val="9.4942528735632178E-2"/>
          <c:w val="0.90933335237094981"/>
          <c:h val="0.7478928409810842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Estadísticas!$D$169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24BE-4972-8174-DA3C3F2FF5FC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24BE-4972-8174-DA3C3F2FF5FC}"/>
              </c:ext>
            </c:extLst>
          </c:dPt>
          <c:dPt>
            <c:idx val="2"/>
            <c:invertIfNegative val="0"/>
            <c:bubble3D val="0"/>
            <c:spPr>
              <a:solidFill>
                <a:srgbClr val="0000FF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24BE-4972-8174-DA3C3F2FF5FC}"/>
              </c:ext>
            </c:extLst>
          </c:dPt>
          <c:dPt>
            <c:idx val="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24BE-4972-8174-DA3C3F2FF5FC}"/>
              </c:ext>
            </c:extLst>
          </c:dPt>
          <c:dPt>
            <c:idx val="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D7E7-4CB4-B4D4-CA3BE48358B0}"/>
              </c:ext>
            </c:extLst>
          </c:dPt>
          <c:dLbls>
            <c:dLbl>
              <c:idx val="0"/>
              <c:layout>
                <c:manualLayout>
                  <c:x val="6.9444444444444392E-2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BE-4972-8174-DA3C3F2FF5FC}"/>
                </c:ext>
              </c:extLst>
            </c:dLbl>
            <c:dLbl>
              <c:idx val="1"/>
              <c:layout>
                <c:manualLayout>
                  <c:x val="6.9444444444444448E-2"/>
                  <c:y val="-4.166666666666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BE-4972-8174-DA3C3F2FF5FC}"/>
                </c:ext>
              </c:extLst>
            </c:dLbl>
            <c:dLbl>
              <c:idx val="2"/>
              <c:layout>
                <c:manualLayout>
                  <c:x val="5.4700860590980345E-3"/>
                  <c:y val="-1.4864696310035583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BE-4972-8174-DA3C3F2FF5FC}"/>
                </c:ext>
              </c:extLst>
            </c:dLbl>
            <c:dLbl>
              <c:idx val="3"/>
              <c:layout>
                <c:manualLayout>
                  <c:x val="-3.0896948691283278E-2"/>
                  <c:y val="-3.45344457391604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BE-4972-8174-DA3C3F2FF5FC}"/>
                </c:ext>
              </c:extLst>
            </c:dLbl>
            <c:dLbl>
              <c:idx val="4"/>
              <c:layout>
                <c:manualLayout>
                  <c:x val="4.7533410091569549E-2"/>
                  <c:y val="-4.0900835956262835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E7-4CB4-B4D4-CA3BE48358B0}"/>
                </c:ext>
              </c:extLst>
            </c:dLbl>
            <c:dLbl>
              <c:idx val="6"/>
              <c:layout>
                <c:manualLayout>
                  <c:x val="4.1025645443235156E-2"/>
                  <c:y val="-4.05405491680249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E17-4019-974B-FC4B9FC2BF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Estadísticas!$C$170:$C$176</c:f>
              <c:strCache>
                <c:ptCount val="7"/>
                <c:pt idx="0">
                  <c:v>Notificaciones</c:v>
                </c:pt>
                <c:pt idx="1">
                  <c:v>Registros nuevos usuarios</c:v>
                </c:pt>
                <c:pt idx="2">
                  <c:v>Inspecciones de partes</c:v>
                </c:pt>
                <c:pt idx="3">
                  <c:v>Inspecciones de oficios</c:v>
                </c:pt>
                <c:pt idx="4">
                  <c:v>Renovación de registro. </c:v>
                </c:pt>
                <c:pt idx="5">
                  <c:v>Denuncias</c:v>
                </c:pt>
                <c:pt idx="6">
                  <c:v>Operativos</c:v>
                </c:pt>
              </c:strCache>
            </c:strRef>
          </c:cat>
          <c:val>
            <c:numRef>
              <c:f>Estadísticas!$D$170:$D$176</c:f>
              <c:numCache>
                <c:formatCode>General</c:formatCode>
                <c:ptCount val="7"/>
                <c:pt idx="0">
                  <c:v>20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E-4972-8174-DA3C3F2FF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35378632"/>
        <c:axId val="735377912"/>
        <c:axId val="0"/>
      </c:bar3DChart>
      <c:catAx>
        <c:axId val="735378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35377912"/>
        <c:crosses val="autoZero"/>
        <c:auto val="1"/>
        <c:lblAlgn val="ctr"/>
        <c:lblOffset val="100"/>
        <c:noMultiLvlLbl val="0"/>
      </c:catAx>
      <c:valAx>
        <c:axId val="7353779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35378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200">
                <a:solidFill>
                  <a:schemeClr val="tx1"/>
                </a:solidFill>
              </a:rPr>
              <a:t>Noviembre - 2025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9451137884872823E-2"/>
          <c:y val="9.0260115893295231E-2"/>
          <c:w val="0.91700133868808564"/>
          <c:h val="0.7443034626989891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Estadísticas!$D$184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1DBD-409D-A25E-B085BDBC6D62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D7B-43A5-9675-DEF0DD873BB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1DBD-409D-A25E-B085BDBC6D62}"/>
              </c:ext>
            </c:extLst>
          </c:dPt>
          <c:dLbls>
            <c:dLbl>
              <c:idx val="0"/>
              <c:layout>
                <c:manualLayout>
                  <c:x val="7.4999999999999997E-2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BD-409D-A25E-B085BDBC6D62}"/>
                </c:ext>
              </c:extLst>
            </c:dLbl>
            <c:dLbl>
              <c:idx val="3"/>
              <c:layout>
                <c:manualLayout>
                  <c:x val="8.8888888888888989E-2"/>
                  <c:y val="-3.2407407407407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BD-409D-A25E-B085BDBC6D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Estadísticas!$C$185:$C$191</c:f>
              <c:strCache>
                <c:ptCount val="7"/>
                <c:pt idx="0">
                  <c:v>Notificaciones</c:v>
                </c:pt>
                <c:pt idx="1">
                  <c:v>Registros nuevos usuarios</c:v>
                </c:pt>
                <c:pt idx="2">
                  <c:v>Inspecciones de partes</c:v>
                </c:pt>
                <c:pt idx="3">
                  <c:v>Inspecciones de oficios</c:v>
                </c:pt>
                <c:pt idx="4">
                  <c:v>Renovación de registro. </c:v>
                </c:pt>
                <c:pt idx="5">
                  <c:v>Denuncias</c:v>
                </c:pt>
                <c:pt idx="6">
                  <c:v>Operativos</c:v>
                </c:pt>
              </c:strCache>
            </c:strRef>
          </c:cat>
          <c:val>
            <c:numRef>
              <c:f>Estadísticas!$D$185:$D$191</c:f>
              <c:numCache>
                <c:formatCode>General</c:formatCode>
                <c:ptCount val="7"/>
                <c:pt idx="0">
                  <c:v>46</c:v>
                </c:pt>
                <c:pt idx="1">
                  <c:v>0</c:v>
                </c:pt>
                <c:pt idx="2">
                  <c:v>1</c:v>
                </c:pt>
                <c:pt idx="3">
                  <c:v>36</c:v>
                </c:pt>
                <c:pt idx="4">
                  <c:v>24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BD-409D-A25E-B085BDBC6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8094440"/>
        <c:axId val="708090480"/>
        <c:axId val="0"/>
      </c:bar3DChart>
      <c:catAx>
        <c:axId val="708094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08090480"/>
        <c:crosses val="autoZero"/>
        <c:auto val="1"/>
        <c:lblAlgn val="ctr"/>
        <c:lblOffset val="100"/>
        <c:noMultiLvlLbl val="0"/>
      </c:catAx>
      <c:valAx>
        <c:axId val="7080904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8094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200">
                <a:solidFill>
                  <a:schemeClr val="tx1"/>
                </a:solidFill>
              </a:rPr>
              <a:t>Diciembre - 2025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30758613073318686"/>
          <c:y val="8.3068003809503993E-2"/>
          <c:w val="0.64701881900389979"/>
          <c:h val="0.81186239620403322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Estadísticas!$D$202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38B-41B8-BF28-6C9F0A0E8C8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38B-41B8-BF28-6C9F0A0E8C84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38B-41B8-BF28-6C9F0A0E8C8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C38B-41B8-BF28-6C9F0A0E8C84}"/>
              </c:ext>
            </c:extLst>
          </c:dPt>
          <c:dLbls>
            <c:dLbl>
              <c:idx val="0"/>
              <c:layout>
                <c:manualLayout>
                  <c:x val="4.2581494736198003E-2"/>
                  <c:y val="-1.1806872110889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8B-41B8-BF28-6C9F0A0E8C84}"/>
                </c:ext>
              </c:extLst>
            </c:dLbl>
            <c:dLbl>
              <c:idx val="1"/>
              <c:layout>
                <c:manualLayout>
                  <c:x val="1.8629403947086624E-2"/>
                  <c:y val="-1.18068721108897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8B-41B8-BF28-6C9F0A0E8C84}"/>
                </c:ext>
              </c:extLst>
            </c:dLbl>
            <c:dLbl>
              <c:idx val="2"/>
              <c:layout>
                <c:manualLayout>
                  <c:x val="3.1936121052148499E-2"/>
                  <c:y val="-2.95171802772255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8B-41B8-BF28-6C9F0A0E8C84}"/>
                </c:ext>
              </c:extLst>
            </c:dLbl>
            <c:dLbl>
              <c:idx val="3"/>
              <c:layout>
                <c:manualLayout>
                  <c:x val="2.3952090789111327E-2"/>
                  <c:y val="-8.72941554356119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8B-41B8-BF28-6C9F0A0E8C84}"/>
                </c:ext>
              </c:extLst>
            </c:dLbl>
            <c:dLbl>
              <c:idx val="4"/>
              <c:layout>
                <c:manualLayout>
                  <c:x val="1.8629403947086575E-2"/>
                  <c:y val="-1.46746869726273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E1D-49D6-BDA7-2C661D4BFA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Estadísticas!$C$203:$C$209</c:f>
              <c:strCache>
                <c:ptCount val="7"/>
                <c:pt idx="0">
                  <c:v>Notificaciones</c:v>
                </c:pt>
                <c:pt idx="1">
                  <c:v>Registros nuevos usuarios</c:v>
                </c:pt>
                <c:pt idx="2">
                  <c:v>Inspecciones de partes</c:v>
                </c:pt>
                <c:pt idx="3">
                  <c:v>Inspecciones de oficios</c:v>
                </c:pt>
                <c:pt idx="4">
                  <c:v>Renovación de registro. </c:v>
                </c:pt>
                <c:pt idx="5">
                  <c:v>Denuncias</c:v>
                </c:pt>
                <c:pt idx="6">
                  <c:v>Operativos</c:v>
                </c:pt>
              </c:strCache>
            </c:strRef>
          </c:cat>
          <c:val>
            <c:numRef>
              <c:f>Estadísticas!$D$203:$D$209</c:f>
              <c:numCache>
                <c:formatCode>General</c:formatCode>
                <c:ptCount val="7"/>
                <c:pt idx="0">
                  <c:v>6</c:v>
                </c:pt>
                <c:pt idx="1">
                  <c:v>6</c:v>
                </c:pt>
                <c:pt idx="2">
                  <c:v>1</c:v>
                </c:pt>
                <c:pt idx="3">
                  <c:v>16</c:v>
                </c:pt>
                <c:pt idx="4">
                  <c:v>21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3B-4D20-866D-213319973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22678312"/>
        <c:axId val="722679032"/>
        <c:axId val="0"/>
      </c:bar3DChart>
      <c:catAx>
        <c:axId val="722678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22679032"/>
        <c:crosses val="autoZero"/>
        <c:auto val="1"/>
        <c:lblAlgn val="ctr"/>
        <c:lblOffset val="100"/>
        <c:noMultiLvlLbl val="0"/>
      </c:catAx>
      <c:valAx>
        <c:axId val="72267903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22678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1.png"/><Relationship Id="rId18" Type="http://schemas.openxmlformats.org/officeDocument/2006/relationships/chart" Target="../charts/chart17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6.xml"/><Relationship Id="rId2" Type="http://schemas.openxmlformats.org/officeDocument/2006/relationships/chart" Target="../charts/chart2.xml"/><Relationship Id="rId16" Type="http://schemas.openxmlformats.org/officeDocument/2006/relationships/chart" Target="../charts/chart15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4.xml"/><Relationship Id="rId10" Type="http://schemas.openxmlformats.org/officeDocument/2006/relationships/chart" Target="../charts/chart10.xml"/><Relationship Id="rId19" Type="http://schemas.openxmlformats.org/officeDocument/2006/relationships/chart" Target="../charts/chart18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125188</xdr:colOff>
      <xdr:row>65</xdr:row>
      <xdr:rowOff>86179</xdr:rowOff>
    </xdr:from>
    <xdr:to>
      <xdr:col>3</xdr:col>
      <xdr:colOff>1047749</xdr:colOff>
      <xdr:row>85</xdr:row>
      <xdr:rowOff>108858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3C69989-9182-EA5F-04D6-D78A0169F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1168514</xdr:colOff>
      <xdr:row>65</xdr:row>
      <xdr:rowOff>91280</xdr:rowOff>
    </xdr:from>
    <xdr:to>
      <xdr:col>6</xdr:col>
      <xdr:colOff>666751</xdr:colOff>
      <xdr:row>85</xdr:row>
      <xdr:rowOff>91282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ACCA170-3CAA-AE7A-AEFF-B491B4B16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756330</xdr:colOff>
      <xdr:row>65</xdr:row>
      <xdr:rowOff>105456</xdr:rowOff>
    </xdr:from>
    <xdr:to>
      <xdr:col>9</xdr:col>
      <xdr:colOff>773906</xdr:colOff>
      <xdr:row>85</xdr:row>
      <xdr:rowOff>132669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1FE1EE5-25DA-4579-64D9-44D4FD11D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533512</xdr:colOff>
      <xdr:row>114</xdr:row>
      <xdr:rowOff>182565</xdr:rowOff>
    </xdr:from>
    <xdr:to>
      <xdr:col>9</xdr:col>
      <xdr:colOff>769370</xdr:colOff>
      <xdr:row>133</xdr:row>
      <xdr:rowOff>132671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437A0DE-641F-9F94-5E1A-F42E00E10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870856</xdr:colOff>
      <xdr:row>115</xdr:row>
      <xdr:rowOff>5669</xdr:rowOff>
    </xdr:from>
    <xdr:to>
      <xdr:col>6</xdr:col>
      <xdr:colOff>369093</xdr:colOff>
      <xdr:row>133</xdr:row>
      <xdr:rowOff>119062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7A75416-9B06-87FF-3BD8-DBAB33153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47625</xdr:colOff>
      <xdr:row>115</xdr:row>
      <xdr:rowOff>-1</xdr:rowOff>
    </xdr:from>
    <xdr:to>
      <xdr:col>3</xdr:col>
      <xdr:colOff>785812</xdr:colOff>
      <xdr:row>133</xdr:row>
      <xdr:rowOff>171789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4F315DC-BDCC-543B-2DE8-11551D428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474704</xdr:colOff>
      <xdr:row>163</xdr:row>
      <xdr:rowOff>69583</xdr:rowOff>
    </xdr:from>
    <xdr:to>
      <xdr:col>10</xdr:col>
      <xdr:colOff>751949</xdr:colOff>
      <xdr:row>178</xdr:row>
      <xdr:rowOff>95973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4110204-EFE1-9A9C-989C-D7FDA04C3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479135</xdr:colOff>
      <xdr:row>181</xdr:row>
      <xdr:rowOff>122526</xdr:rowOff>
    </xdr:from>
    <xdr:to>
      <xdr:col>10</xdr:col>
      <xdr:colOff>989042</xdr:colOff>
      <xdr:row>199</xdr:row>
      <xdr:rowOff>187254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AB24E38-542E-AB74-059F-CC9E7EB1A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435376</xdr:colOff>
      <xdr:row>200</xdr:row>
      <xdr:rowOff>99941</xdr:rowOff>
    </xdr:from>
    <xdr:to>
      <xdr:col>10</xdr:col>
      <xdr:colOff>929815</xdr:colOff>
      <xdr:row>218</xdr:row>
      <xdr:rowOff>169215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3A9F980D-4C27-DC52-EBCD-24C3C5982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385484</xdr:colOff>
      <xdr:row>222</xdr:row>
      <xdr:rowOff>116777</xdr:rowOff>
    </xdr:from>
    <xdr:to>
      <xdr:col>10</xdr:col>
      <xdr:colOff>900546</xdr:colOff>
      <xdr:row>238</xdr:row>
      <xdr:rowOff>102828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F456D820-2C99-4F4A-3F02-03E565FC8D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374454</xdr:colOff>
      <xdr:row>385</xdr:row>
      <xdr:rowOff>178471</xdr:rowOff>
    </xdr:from>
    <xdr:to>
      <xdr:col>10</xdr:col>
      <xdr:colOff>954321</xdr:colOff>
      <xdr:row>407</xdr:row>
      <xdr:rowOff>110403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D0321A52-5AAD-51F5-ED1B-214C122721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439447</xdr:colOff>
      <xdr:row>320</xdr:row>
      <xdr:rowOff>85765</xdr:rowOff>
    </xdr:from>
    <xdr:to>
      <xdr:col>10</xdr:col>
      <xdr:colOff>707642</xdr:colOff>
      <xdr:row>341</xdr:row>
      <xdr:rowOff>71747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7E01D87A-BDED-574B-DFCD-4A145465F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4</xdr:col>
      <xdr:colOff>0</xdr:colOff>
      <xdr:row>0</xdr:row>
      <xdr:rowOff>0</xdr:rowOff>
    </xdr:from>
    <xdr:to>
      <xdr:col>6</xdr:col>
      <xdr:colOff>972948</xdr:colOff>
      <xdr:row>5</xdr:row>
      <xdr:rowOff>27940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2AB5D4D8-CDDE-CA4E-3A9D-DC91DC3A0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171825" cy="9804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107156</xdr:colOff>
      <xdr:row>134</xdr:row>
      <xdr:rowOff>72573</xdr:rowOff>
    </xdr:from>
    <xdr:to>
      <xdr:col>4</xdr:col>
      <xdr:colOff>304460</xdr:colOff>
      <xdr:row>153</xdr:row>
      <xdr:rowOff>4536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6196A074-CC57-F22C-45F6-E9A6A49CBE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299357</xdr:colOff>
      <xdr:row>278</xdr:row>
      <xdr:rowOff>174625</xdr:rowOff>
    </xdr:from>
    <xdr:to>
      <xdr:col>11</xdr:col>
      <xdr:colOff>17317</xdr:colOff>
      <xdr:row>290</xdr:row>
      <xdr:rowOff>416719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6B2DE7F8-5B61-851D-D1C3-9AD7EE9AE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475527</xdr:colOff>
      <xdr:row>298</xdr:row>
      <xdr:rowOff>129166</xdr:rowOff>
    </xdr:from>
    <xdr:to>
      <xdr:col>10</xdr:col>
      <xdr:colOff>675408</xdr:colOff>
      <xdr:row>316</xdr:row>
      <xdr:rowOff>101385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AB7EBA28-2517-8B0D-945A-13A6C849D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69170</xdr:colOff>
      <xdr:row>134</xdr:row>
      <xdr:rowOff>30617</xdr:rowOff>
    </xdr:from>
    <xdr:to>
      <xdr:col>8</xdr:col>
      <xdr:colOff>527278</xdr:colOff>
      <xdr:row>153</xdr:row>
      <xdr:rowOff>71439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340FE4DB-DACB-2C9D-C166-3235882319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392905</xdr:colOff>
      <xdr:row>344</xdr:row>
      <xdr:rowOff>110558</xdr:rowOff>
    </xdr:from>
    <xdr:to>
      <xdr:col>10</xdr:col>
      <xdr:colOff>848591</xdr:colOff>
      <xdr:row>361</xdr:row>
      <xdr:rowOff>28916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FD96BC22-B94F-40EC-8081-47098EE3A9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418042</xdr:colOff>
      <xdr:row>364</xdr:row>
      <xdr:rowOff>77330</xdr:rowOff>
    </xdr:from>
    <xdr:to>
      <xdr:col>10</xdr:col>
      <xdr:colOff>886325</xdr:colOff>
      <xdr:row>382</xdr:row>
      <xdr:rowOff>48467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72CD7727-947E-411B-A4C3-0316C5E0FE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469776</xdr:colOff>
      <xdr:row>160</xdr:row>
      <xdr:rowOff>96284</xdr:rowOff>
    </xdr:from>
    <xdr:to>
      <xdr:col>2</xdr:col>
      <xdr:colOff>942975</xdr:colOff>
      <xdr:row>167</xdr:row>
      <xdr:rowOff>142876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E44BDC-8604-5EF1-9776-CAA2BAA81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1926" y="42015809"/>
          <a:ext cx="2254374" cy="13800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159</xdr:row>
      <xdr:rowOff>167192</xdr:rowOff>
    </xdr:from>
    <xdr:to>
      <xdr:col>1</xdr:col>
      <xdr:colOff>47625</xdr:colOff>
      <xdr:row>166</xdr:row>
      <xdr:rowOff>116740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9AE1F86-3FBF-D7B0-E694-5A58C7852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24025" y="41896217"/>
          <a:ext cx="1247775" cy="1283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EA45-6CA1-44B7-9BAE-F9A223513406}">
  <sheetPr>
    <pageSetUpPr fitToPage="1"/>
  </sheetPr>
  <dimension ref="B7:L434"/>
  <sheetViews>
    <sheetView showGridLines="0" tabSelected="1" topLeftCell="A385" zoomScale="55" zoomScaleNormal="55" zoomScaleSheetLayoutView="70" workbookViewId="0">
      <selection activeCell="C281" sqref="C281"/>
    </sheetView>
  </sheetViews>
  <sheetFormatPr baseColWidth="10" defaultRowHeight="15" x14ac:dyDescent="0.25"/>
  <cols>
    <col min="2" max="2" width="18.7109375" customWidth="1"/>
    <col min="3" max="3" width="28" customWidth="1"/>
    <col min="4" max="4" width="26.7109375" customWidth="1"/>
    <col min="5" max="5" width="15.85546875" customWidth="1"/>
    <col min="6" max="6" width="16.85546875" customWidth="1"/>
    <col min="7" max="7" width="16.42578125" customWidth="1"/>
    <col min="8" max="8" width="20.7109375" customWidth="1"/>
    <col min="9" max="9" width="16.5703125" customWidth="1"/>
    <col min="10" max="10" width="13.28515625" customWidth="1"/>
    <col min="11" max="11" width="15.28515625" customWidth="1"/>
    <col min="12" max="12" width="11.42578125" customWidth="1"/>
  </cols>
  <sheetData>
    <row r="7" spans="2:9" ht="28.5" x14ac:dyDescent="0.45">
      <c r="D7" s="26" t="s">
        <v>130</v>
      </c>
      <c r="E7" s="26"/>
    </row>
    <row r="8" spans="2:9" x14ac:dyDescent="0.25">
      <c r="B8" s="3"/>
    </row>
    <row r="9" spans="2:9" ht="23.25" x14ac:dyDescent="0.35">
      <c r="B9" s="4" t="s">
        <v>9</v>
      </c>
      <c r="E9" s="4"/>
    </row>
    <row r="11" spans="2:9" ht="15.75" x14ac:dyDescent="0.25">
      <c r="C11" s="23" t="s">
        <v>0</v>
      </c>
      <c r="D11" s="56"/>
      <c r="E11" s="54"/>
      <c r="F11" s="54"/>
      <c r="G11" s="54"/>
      <c r="H11" s="54"/>
    </row>
    <row r="12" spans="2:9" s="54" customFormat="1" ht="32.25" customHeight="1" x14ac:dyDescent="0.25">
      <c r="E12" s="55" t="s">
        <v>131</v>
      </c>
      <c r="F12" s="23"/>
    </row>
    <row r="13" spans="2:9" ht="15" customHeight="1" x14ac:dyDescent="0.25">
      <c r="C13" s="140" t="s">
        <v>1</v>
      </c>
      <c r="D13" s="140" t="s">
        <v>2</v>
      </c>
      <c r="E13" s="139" t="s">
        <v>3</v>
      </c>
      <c r="F13" s="141" t="s">
        <v>4</v>
      </c>
      <c r="G13" s="142"/>
      <c r="H13" s="139" t="s">
        <v>5</v>
      </c>
      <c r="I13" s="140" t="s">
        <v>6</v>
      </c>
    </row>
    <row r="14" spans="2:9" x14ac:dyDescent="0.25">
      <c r="C14" s="140"/>
      <c r="D14" s="140"/>
      <c r="E14" s="140"/>
      <c r="F14" s="31" t="s">
        <v>7</v>
      </c>
      <c r="G14" s="31" t="s">
        <v>8</v>
      </c>
      <c r="H14" s="140"/>
      <c r="I14" s="140"/>
    </row>
    <row r="15" spans="2:9" ht="95.25" customHeight="1" x14ac:dyDescent="0.25">
      <c r="C15" s="53">
        <v>1</v>
      </c>
      <c r="D15" s="28" t="s">
        <v>132</v>
      </c>
      <c r="E15" s="53">
        <f>+F15+G15</f>
        <v>55</v>
      </c>
      <c r="F15" s="29">
        <v>20</v>
      </c>
      <c r="G15" s="29">
        <v>35</v>
      </c>
      <c r="H15" s="28" t="s">
        <v>133</v>
      </c>
      <c r="I15" s="124" t="s">
        <v>134</v>
      </c>
    </row>
    <row r="16" spans="2:9" ht="138.75" customHeight="1" x14ac:dyDescent="0.25">
      <c r="C16" s="53">
        <v>2</v>
      </c>
      <c r="D16" s="28" t="s">
        <v>135</v>
      </c>
      <c r="E16" s="53">
        <v>20</v>
      </c>
      <c r="F16" s="29">
        <v>18</v>
      </c>
      <c r="G16" s="29">
        <v>2</v>
      </c>
      <c r="H16" s="28" t="s">
        <v>136</v>
      </c>
      <c r="I16" s="124" t="s">
        <v>137</v>
      </c>
    </row>
    <row r="17" spans="3:9" ht="127.5" customHeight="1" x14ac:dyDescent="0.25">
      <c r="C17" s="53">
        <v>3</v>
      </c>
      <c r="D17" s="28" t="s">
        <v>138</v>
      </c>
      <c r="E17" s="53">
        <v>43</v>
      </c>
      <c r="F17" s="29">
        <v>33</v>
      </c>
      <c r="G17" s="29">
        <v>10</v>
      </c>
      <c r="H17" s="101" t="s">
        <v>139</v>
      </c>
      <c r="I17" s="102" t="s">
        <v>140</v>
      </c>
    </row>
    <row r="18" spans="3:9" ht="72" customHeight="1" x14ac:dyDescent="0.25">
      <c r="C18" s="53">
        <v>4</v>
      </c>
      <c r="D18" s="28" t="s">
        <v>141</v>
      </c>
      <c r="E18" s="53">
        <v>120</v>
      </c>
      <c r="F18" s="29">
        <v>70</v>
      </c>
      <c r="G18" s="29">
        <v>50</v>
      </c>
      <c r="H18" s="101" t="s">
        <v>142</v>
      </c>
      <c r="I18" s="102" t="s">
        <v>143</v>
      </c>
    </row>
    <row r="19" spans="3:9" ht="65.25" customHeight="1" x14ac:dyDescent="0.25">
      <c r="C19" s="53">
        <v>5</v>
      </c>
      <c r="D19" s="28" t="s">
        <v>154</v>
      </c>
      <c r="E19" s="53">
        <v>25</v>
      </c>
      <c r="F19" s="29">
        <v>18</v>
      </c>
      <c r="G19" s="29">
        <v>7</v>
      </c>
      <c r="H19" s="101" t="s">
        <v>144</v>
      </c>
      <c r="I19" s="102" t="s">
        <v>145</v>
      </c>
    </row>
    <row r="20" spans="3:9" ht="65.25" customHeight="1" x14ac:dyDescent="0.25">
      <c r="C20" s="53">
        <f>1+C19</f>
        <v>6</v>
      </c>
      <c r="D20" s="28" t="s">
        <v>146</v>
      </c>
      <c r="E20" s="53">
        <v>106</v>
      </c>
      <c r="F20" s="29">
        <v>76</v>
      </c>
      <c r="G20" s="29">
        <v>30</v>
      </c>
      <c r="H20" s="101" t="s">
        <v>142</v>
      </c>
      <c r="I20" s="102" t="s">
        <v>147</v>
      </c>
    </row>
    <row r="21" spans="3:9" ht="65.25" customHeight="1" x14ac:dyDescent="0.25">
      <c r="C21" s="53">
        <f t="shared" ref="C21:C24" si="0">1+C20</f>
        <v>7</v>
      </c>
      <c r="D21" s="28" t="s">
        <v>153</v>
      </c>
      <c r="E21" s="53">
        <v>25</v>
      </c>
      <c r="F21" s="29">
        <v>18</v>
      </c>
      <c r="G21" s="29">
        <v>7</v>
      </c>
      <c r="H21" s="101" t="s">
        <v>144</v>
      </c>
      <c r="I21" s="102" t="s">
        <v>148</v>
      </c>
    </row>
    <row r="22" spans="3:9" ht="65.25" customHeight="1" x14ac:dyDescent="0.25">
      <c r="C22" s="53">
        <f t="shared" si="0"/>
        <v>8</v>
      </c>
      <c r="D22" s="28" t="s">
        <v>152</v>
      </c>
      <c r="E22" s="53">
        <v>35</v>
      </c>
      <c r="F22" s="29">
        <v>21</v>
      </c>
      <c r="G22" s="29">
        <v>14</v>
      </c>
      <c r="H22" s="101" t="s">
        <v>144</v>
      </c>
      <c r="I22" s="102" t="s">
        <v>149</v>
      </c>
    </row>
    <row r="23" spans="3:9" ht="68.25" customHeight="1" x14ac:dyDescent="0.25">
      <c r="C23" s="53">
        <f t="shared" si="0"/>
        <v>9</v>
      </c>
      <c r="D23" s="28" t="s">
        <v>150</v>
      </c>
      <c r="E23" s="53">
        <v>193</v>
      </c>
      <c r="F23" s="29">
        <v>50</v>
      </c>
      <c r="G23" s="29">
        <v>143</v>
      </c>
      <c r="H23" s="101" t="s">
        <v>142</v>
      </c>
      <c r="I23" s="102" t="s">
        <v>149</v>
      </c>
    </row>
    <row r="24" spans="3:9" ht="112.5" customHeight="1" x14ac:dyDescent="0.25">
      <c r="C24" s="53">
        <f t="shared" si="0"/>
        <v>10</v>
      </c>
      <c r="D24" s="28" t="s">
        <v>124</v>
      </c>
      <c r="E24" s="53">
        <v>9</v>
      </c>
      <c r="F24" s="29">
        <v>3</v>
      </c>
      <c r="G24" s="29">
        <v>6</v>
      </c>
      <c r="H24" s="101" t="s">
        <v>125</v>
      </c>
      <c r="I24" s="102" t="s">
        <v>151</v>
      </c>
    </row>
    <row r="25" spans="3:9" ht="37.5" customHeight="1" x14ac:dyDescent="0.25">
      <c r="C25" s="137" t="s">
        <v>179</v>
      </c>
      <c r="D25" s="138"/>
      <c r="E25" s="25">
        <f>SUM(E15:E24)</f>
        <v>631</v>
      </c>
      <c r="F25" s="25">
        <f>SUM(F15:F24)</f>
        <v>327</v>
      </c>
      <c r="G25" s="25">
        <f>SUM(G15:G24)</f>
        <v>304</v>
      </c>
      <c r="H25" s="27"/>
      <c r="I25" s="30"/>
    </row>
    <row r="26" spans="3:9" ht="24.75" customHeight="1" x14ac:dyDescent="0.25">
      <c r="C26" s="99"/>
      <c r="D26" s="99"/>
      <c r="E26" s="100"/>
      <c r="F26" s="100"/>
      <c r="G26" s="100"/>
    </row>
    <row r="27" spans="3:9" ht="33.75" customHeight="1" x14ac:dyDescent="0.25">
      <c r="E27" s="2" t="s">
        <v>155</v>
      </c>
      <c r="F27" s="1"/>
    </row>
    <row r="28" spans="3:9" ht="33.75" customHeight="1" x14ac:dyDescent="0.25">
      <c r="C28" s="140" t="s">
        <v>1</v>
      </c>
      <c r="D28" s="140" t="s">
        <v>2</v>
      </c>
      <c r="E28" s="139" t="s">
        <v>3</v>
      </c>
      <c r="F28" s="141" t="s">
        <v>4</v>
      </c>
      <c r="G28" s="142"/>
      <c r="H28" s="139" t="s">
        <v>5</v>
      </c>
      <c r="I28" s="140" t="s">
        <v>6</v>
      </c>
    </row>
    <row r="29" spans="3:9" x14ac:dyDescent="0.25">
      <c r="C29" s="140"/>
      <c r="D29" s="140"/>
      <c r="E29" s="140"/>
      <c r="F29" s="31" t="s">
        <v>7</v>
      </c>
      <c r="G29" s="31" t="s">
        <v>8</v>
      </c>
      <c r="H29" s="140"/>
      <c r="I29" s="140"/>
    </row>
    <row r="30" spans="3:9" ht="54.75" customHeight="1" x14ac:dyDescent="0.25">
      <c r="C30" s="53">
        <v>1</v>
      </c>
      <c r="D30" s="28" t="s">
        <v>156</v>
      </c>
      <c r="E30" s="53">
        <v>25</v>
      </c>
      <c r="F30" s="29">
        <v>12</v>
      </c>
      <c r="G30" s="29">
        <v>13</v>
      </c>
      <c r="H30" s="28" t="s">
        <v>157</v>
      </c>
      <c r="I30" s="124" t="s">
        <v>158</v>
      </c>
    </row>
    <row r="31" spans="3:9" ht="66.75" customHeight="1" x14ac:dyDescent="0.25">
      <c r="C31" s="53">
        <f>1+C30</f>
        <v>2</v>
      </c>
      <c r="D31" s="28" t="s">
        <v>159</v>
      </c>
      <c r="E31" s="53">
        <v>165</v>
      </c>
      <c r="F31" s="29">
        <v>70</v>
      </c>
      <c r="G31" s="29">
        <v>95</v>
      </c>
      <c r="H31" s="28" t="s">
        <v>142</v>
      </c>
      <c r="I31" s="124" t="s">
        <v>160</v>
      </c>
    </row>
    <row r="32" spans="3:9" ht="68.25" customHeight="1" x14ac:dyDescent="0.25">
      <c r="C32" s="53">
        <f t="shared" ref="C32:C41" si="1">1+C31</f>
        <v>3</v>
      </c>
      <c r="D32" s="28" t="s">
        <v>161</v>
      </c>
      <c r="E32" s="53">
        <v>600</v>
      </c>
      <c r="F32" s="29">
        <v>250</v>
      </c>
      <c r="G32" s="29">
        <v>350</v>
      </c>
      <c r="H32" s="28" t="s">
        <v>162</v>
      </c>
      <c r="I32" s="124" t="s">
        <v>163</v>
      </c>
    </row>
    <row r="33" spans="3:9" ht="66.75" customHeight="1" x14ac:dyDescent="0.25">
      <c r="C33" s="53">
        <f t="shared" si="1"/>
        <v>4</v>
      </c>
      <c r="D33" s="28" t="s">
        <v>150</v>
      </c>
      <c r="E33" s="53">
        <v>260</v>
      </c>
      <c r="F33" s="29">
        <v>115</v>
      </c>
      <c r="G33" s="29">
        <v>145</v>
      </c>
      <c r="H33" s="28" t="s">
        <v>142</v>
      </c>
      <c r="I33" s="124" t="s">
        <v>164</v>
      </c>
    </row>
    <row r="34" spans="3:9" ht="66.75" customHeight="1" x14ac:dyDescent="0.25">
      <c r="C34" s="53">
        <f t="shared" si="1"/>
        <v>5</v>
      </c>
      <c r="D34" s="28" t="s">
        <v>165</v>
      </c>
      <c r="E34" s="53">
        <v>40</v>
      </c>
      <c r="F34" s="29">
        <v>15</v>
      </c>
      <c r="G34" s="29">
        <v>25</v>
      </c>
      <c r="H34" s="28" t="s">
        <v>166</v>
      </c>
      <c r="I34" s="124" t="s">
        <v>167</v>
      </c>
    </row>
    <row r="35" spans="3:9" ht="125.25" customHeight="1" x14ac:dyDescent="0.25">
      <c r="C35" s="53">
        <f t="shared" si="1"/>
        <v>6</v>
      </c>
      <c r="D35" s="28" t="s">
        <v>168</v>
      </c>
      <c r="E35" s="53">
        <v>65</v>
      </c>
      <c r="F35" s="29">
        <v>28</v>
      </c>
      <c r="G35" s="29">
        <v>37</v>
      </c>
      <c r="H35" s="28" t="s">
        <v>139</v>
      </c>
      <c r="I35" s="124" t="s">
        <v>169</v>
      </c>
    </row>
    <row r="36" spans="3:9" ht="63" customHeight="1" x14ac:dyDescent="0.25">
      <c r="C36" s="53">
        <f t="shared" si="1"/>
        <v>7</v>
      </c>
      <c r="D36" s="28" t="s">
        <v>170</v>
      </c>
      <c r="E36" s="53">
        <v>45</v>
      </c>
      <c r="F36" s="29">
        <v>13</v>
      </c>
      <c r="G36" s="29">
        <v>32</v>
      </c>
      <c r="H36" s="28" t="s">
        <v>171</v>
      </c>
      <c r="I36" s="124" t="s">
        <v>172</v>
      </c>
    </row>
    <row r="37" spans="3:9" ht="67.5" customHeight="1" x14ac:dyDescent="0.25">
      <c r="C37" s="53">
        <f t="shared" si="1"/>
        <v>8</v>
      </c>
      <c r="D37" s="28" t="s">
        <v>150</v>
      </c>
      <c r="E37" s="53">
        <v>105</v>
      </c>
      <c r="F37" s="29">
        <v>35</v>
      </c>
      <c r="G37" s="29">
        <v>70</v>
      </c>
      <c r="H37" s="28" t="s">
        <v>142</v>
      </c>
      <c r="I37" s="124" t="s">
        <v>172</v>
      </c>
    </row>
    <row r="38" spans="3:9" ht="65.25" customHeight="1" x14ac:dyDescent="0.25">
      <c r="C38" s="53">
        <f t="shared" si="1"/>
        <v>9</v>
      </c>
      <c r="D38" s="28" t="s">
        <v>150</v>
      </c>
      <c r="E38" s="53">
        <v>133</v>
      </c>
      <c r="F38" s="29">
        <v>53</v>
      </c>
      <c r="G38" s="29">
        <v>80</v>
      </c>
      <c r="H38" s="28" t="s">
        <v>142</v>
      </c>
      <c r="I38" s="124" t="s">
        <v>173</v>
      </c>
    </row>
    <row r="39" spans="3:9" ht="120" x14ac:dyDescent="0.25">
      <c r="C39" s="53">
        <f t="shared" si="1"/>
        <v>10</v>
      </c>
      <c r="D39" s="28" t="s">
        <v>168</v>
      </c>
      <c r="E39" s="53">
        <v>65</v>
      </c>
      <c r="F39" s="29">
        <v>28</v>
      </c>
      <c r="G39" s="29">
        <v>37</v>
      </c>
      <c r="H39" s="101" t="s">
        <v>139</v>
      </c>
      <c r="I39" s="102" t="s">
        <v>174</v>
      </c>
    </row>
    <row r="40" spans="3:9" ht="63" customHeight="1" x14ac:dyDescent="0.25">
      <c r="C40" s="53">
        <f t="shared" si="1"/>
        <v>11</v>
      </c>
      <c r="D40" s="28" t="s">
        <v>175</v>
      </c>
      <c r="E40" s="53">
        <v>133</v>
      </c>
      <c r="F40" s="29">
        <v>60</v>
      </c>
      <c r="G40" s="29">
        <v>73</v>
      </c>
      <c r="H40" s="101" t="s">
        <v>176</v>
      </c>
      <c r="I40" s="102" t="s">
        <v>177</v>
      </c>
    </row>
    <row r="41" spans="3:9" ht="90.75" customHeight="1" x14ac:dyDescent="0.25">
      <c r="C41" s="53">
        <f t="shared" si="1"/>
        <v>12</v>
      </c>
      <c r="D41" s="28" t="s">
        <v>124</v>
      </c>
      <c r="E41" s="53">
        <v>9</v>
      </c>
      <c r="F41" s="29">
        <v>3</v>
      </c>
      <c r="G41" s="29">
        <v>6</v>
      </c>
      <c r="H41" s="101" t="s">
        <v>125</v>
      </c>
      <c r="I41" s="102" t="s">
        <v>178</v>
      </c>
    </row>
    <row r="42" spans="3:9" x14ac:dyDescent="0.25">
      <c r="C42" s="137" t="s">
        <v>180</v>
      </c>
      <c r="D42" s="138"/>
      <c r="E42" s="25">
        <f>SUM(E30:E41)</f>
        <v>1645</v>
      </c>
      <c r="F42" s="25">
        <f>SUM(F30:F41)</f>
        <v>682</v>
      </c>
      <c r="G42" s="25">
        <f>SUM(G30:G41)</f>
        <v>963</v>
      </c>
      <c r="H42" s="27"/>
      <c r="I42" s="30"/>
    </row>
    <row r="43" spans="3:9" ht="65.25" customHeight="1" x14ac:dyDescent="0.25">
      <c r="E43" s="2" t="s">
        <v>181</v>
      </c>
      <c r="F43" s="1"/>
    </row>
    <row r="44" spans="3:9" x14ac:dyDescent="0.25">
      <c r="C44" s="140" t="s">
        <v>1</v>
      </c>
      <c r="D44" s="140" t="s">
        <v>2</v>
      </c>
      <c r="E44" s="139" t="s">
        <v>3</v>
      </c>
      <c r="F44" s="141" t="s">
        <v>4</v>
      </c>
      <c r="G44" s="142"/>
      <c r="H44" s="139" t="s">
        <v>5</v>
      </c>
      <c r="I44" s="140" t="s">
        <v>6</v>
      </c>
    </row>
    <row r="45" spans="3:9" ht="65.25" customHeight="1" x14ac:dyDescent="0.25">
      <c r="C45" s="140"/>
      <c r="D45" s="140"/>
      <c r="E45" s="140"/>
      <c r="F45" s="31" t="s">
        <v>7</v>
      </c>
      <c r="G45" s="31" t="s">
        <v>8</v>
      </c>
      <c r="H45" s="140"/>
      <c r="I45" s="140"/>
    </row>
    <row r="46" spans="3:9" ht="105" x14ac:dyDescent="0.25">
      <c r="C46" s="53">
        <v>1</v>
      </c>
      <c r="D46" s="28" t="s">
        <v>124</v>
      </c>
      <c r="E46" s="53">
        <f>+F46+G46</f>
        <v>9</v>
      </c>
      <c r="F46" s="29">
        <v>3</v>
      </c>
      <c r="G46" s="29">
        <v>6</v>
      </c>
      <c r="H46" s="28" t="s">
        <v>125</v>
      </c>
      <c r="I46" s="124" t="s">
        <v>182</v>
      </c>
    </row>
    <row r="47" spans="3:9" x14ac:dyDescent="0.25">
      <c r="C47" s="137" t="s">
        <v>183</v>
      </c>
      <c r="D47" s="138"/>
      <c r="E47" s="25">
        <f>+F47+G47</f>
        <v>9</v>
      </c>
      <c r="F47" s="25">
        <f>SUM(F46:F46)</f>
        <v>3</v>
      </c>
      <c r="G47" s="25">
        <f>SUM(G46:G46)</f>
        <v>6</v>
      </c>
      <c r="H47" s="27"/>
      <c r="I47" s="30"/>
    </row>
    <row r="48" spans="3:9" x14ac:dyDescent="0.25">
      <c r="C48" s="99"/>
      <c r="D48" s="99"/>
      <c r="E48" s="100"/>
      <c r="F48" s="100"/>
      <c r="G48" s="100"/>
    </row>
    <row r="49" spans="4:10" x14ac:dyDescent="0.25">
      <c r="D49" s="147" t="s">
        <v>187</v>
      </c>
      <c r="E49" s="147"/>
      <c r="F49" s="147"/>
      <c r="G49" s="147"/>
      <c r="H49" s="147"/>
      <c r="J49" s="5"/>
    </row>
    <row r="50" spans="4:10" x14ac:dyDescent="0.25">
      <c r="J50" s="5"/>
    </row>
    <row r="51" spans="4:10" x14ac:dyDescent="0.25">
      <c r="J51" s="5"/>
    </row>
    <row r="52" spans="4:10" ht="25.5" x14ac:dyDescent="0.25">
      <c r="D52" s="48" t="s">
        <v>10</v>
      </c>
      <c r="E52" s="90" t="s">
        <v>12</v>
      </c>
      <c r="F52" s="90" t="s">
        <v>39</v>
      </c>
      <c r="G52" s="49" t="s">
        <v>13</v>
      </c>
      <c r="H52" s="49" t="s">
        <v>14</v>
      </c>
      <c r="J52" s="5"/>
    </row>
    <row r="53" spans="4:10" x14ac:dyDescent="0.25">
      <c r="D53" s="6" t="s">
        <v>184</v>
      </c>
      <c r="E53" s="7">
        <v>10</v>
      </c>
      <c r="F53" s="45">
        <f>+E25</f>
        <v>631</v>
      </c>
      <c r="G53" s="45">
        <f>+F25</f>
        <v>327</v>
      </c>
      <c r="H53" s="45">
        <f>+G25</f>
        <v>304</v>
      </c>
      <c r="J53" s="5"/>
    </row>
    <row r="54" spans="4:10" x14ac:dyDescent="0.25">
      <c r="D54" s="6" t="s">
        <v>185</v>
      </c>
      <c r="E54" s="7">
        <v>12</v>
      </c>
      <c r="F54" s="45">
        <f>+E42</f>
        <v>1645</v>
      </c>
      <c r="G54" s="45">
        <f>+F42</f>
        <v>682</v>
      </c>
      <c r="H54" s="46">
        <f>+G42</f>
        <v>963</v>
      </c>
      <c r="J54" s="5"/>
    </row>
    <row r="55" spans="4:10" x14ac:dyDescent="0.25">
      <c r="D55" s="6" t="s">
        <v>186</v>
      </c>
      <c r="E55" s="7">
        <v>1</v>
      </c>
      <c r="F55" s="45">
        <f>+E47</f>
        <v>9</v>
      </c>
      <c r="G55" s="45">
        <f>+F47</f>
        <v>3</v>
      </c>
      <c r="H55" s="46">
        <f>+G47</f>
        <v>6</v>
      </c>
    </row>
    <row r="56" spans="4:10" x14ac:dyDescent="0.25">
      <c r="D56" s="8" t="s">
        <v>15</v>
      </c>
      <c r="E56" s="9">
        <f>SUM(E53:E55)</f>
        <v>23</v>
      </c>
      <c r="F56" s="9">
        <f>SUM(F53:F55)</f>
        <v>2285</v>
      </c>
      <c r="G56" s="9">
        <f>SUM(G53:G55)</f>
        <v>1012</v>
      </c>
      <c r="H56" s="9">
        <f>SUM(H53:H55)</f>
        <v>1273</v>
      </c>
      <c r="I56" s="5"/>
    </row>
    <row r="57" spans="4:10" x14ac:dyDescent="0.25">
      <c r="D57" s="1"/>
      <c r="E57" s="5"/>
      <c r="F57" s="5"/>
      <c r="G57" s="5"/>
      <c r="H57" s="5"/>
      <c r="I57" s="5"/>
    </row>
    <row r="58" spans="4:10" x14ac:dyDescent="0.25">
      <c r="D58" s="1"/>
      <c r="E58" s="5"/>
      <c r="F58" s="5"/>
      <c r="G58" s="5"/>
      <c r="H58" s="5"/>
      <c r="I58" s="5"/>
    </row>
    <row r="59" spans="4:10" x14ac:dyDescent="0.25">
      <c r="D59" s="1"/>
      <c r="E59" s="5"/>
      <c r="F59" s="5"/>
      <c r="G59" s="5"/>
      <c r="H59" s="5"/>
      <c r="I59" s="5"/>
    </row>
    <row r="60" spans="4:10" x14ac:dyDescent="0.25">
      <c r="D60" s="1"/>
      <c r="E60" s="5"/>
      <c r="F60" s="5"/>
      <c r="G60" s="5"/>
      <c r="H60" s="5"/>
      <c r="I60" s="5"/>
    </row>
    <row r="61" spans="4:10" x14ac:dyDescent="0.25">
      <c r="D61" s="1"/>
      <c r="E61" s="5"/>
      <c r="F61" s="5"/>
      <c r="G61" s="5"/>
      <c r="H61" s="5"/>
      <c r="I61" s="5"/>
    </row>
    <row r="62" spans="4:10" x14ac:dyDescent="0.25">
      <c r="D62" s="1"/>
      <c r="E62" s="5"/>
      <c r="F62" s="5"/>
      <c r="G62" s="5"/>
      <c r="H62" s="5"/>
      <c r="I62" s="5"/>
    </row>
    <row r="63" spans="4:10" x14ac:dyDescent="0.25">
      <c r="D63" s="1"/>
      <c r="E63" s="5"/>
      <c r="F63" s="5"/>
      <c r="G63" s="5"/>
      <c r="H63" s="5"/>
      <c r="I63" s="5"/>
    </row>
    <row r="64" spans="4:10" x14ac:dyDescent="0.25">
      <c r="D64" s="1"/>
      <c r="E64" s="5"/>
      <c r="F64" s="5"/>
      <c r="G64" s="5"/>
      <c r="H64" s="5"/>
      <c r="I64" s="5"/>
    </row>
    <row r="65" spans="4:9" x14ac:dyDescent="0.25">
      <c r="D65" s="1"/>
      <c r="E65" s="5"/>
      <c r="F65" s="5"/>
      <c r="G65" s="5"/>
      <c r="H65" s="5"/>
      <c r="I65" s="5"/>
    </row>
    <row r="66" spans="4:9" x14ac:dyDescent="0.25">
      <c r="D66" s="1"/>
      <c r="E66" s="5"/>
      <c r="F66" s="5"/>
      <c r="G66" s="5"/>
      <c r="H66" s="5"/>
      <c r="I66" s="5"/>
    </row>
    <row r="88" spans="2:9" ht="23.25" x14ac:dyDescent="0.35">
      <c r="B88" s="4" t="s">
        <v>16</v>
      </c>
    </row>
    <row r="89" spans="2:9" ht="18" customHeight="1" x14ac:dyDescent="0.25"/>
    <row r="95" spans="2:9" ht="23.25" x14ac:dyDescent="0.35">
      <c r="C95" s="20"/>
    </row>
    <row r="96" spans="2:9" ht="15.75" x14ac:dyDescent="0.25">
      <c r="D96" s="145" t="str">
        <f>+$D$49</f>
        <v>Resumen del trimestre octubre-diciembre 2025</v>
      </c>
      <c r="E96" s="145"/>
      <c r="F96" s="145"/>
      <c r="G96" s="145"/>
      <c r="H96" s="145"/>
      <c r="I96" s="146"/>
    </row>
    <row r="97" spans="4:8" ht="31.5" x14ac:dyDescent="0.25">
      <c r="D97" s="21" t="s">
        <v>10</v>
      </c>
      <c r="E97" s="21" t="s">
        <v>36</v>
      </c>
      <c r="F97" s="21" t="s">
        <v>17</v>
      </c>
      <c r="G97" s="21" t="s">
        <v>18</v>
      </c>
      <c r="H97" s="21" t="s">
        <v>37</v>
      </c>
    </row>
    <row r="98" spans="4:8" ht="15.75" x14ac:dyDescent="0.25">
      <c r="D98" s="19" t="str">
        <f>+$D$53</f>
        <v>Octubre</v>
      </c>
      <c r="E98" s="19">
        <v>1</v>
      </c>
      <c r="F98" s="19">
        <v>1</v>
      </c>
      <c r="G98" s="19" t="s">
        <v>121</v>
      </c>
      <c r="H98" s="19" t="s">
        <v>121</v>
      </c>
    </row>
    <row r="99" spans="4:8" ht="15.75" x14ac:dyDescent="0.25">
      <c r="D99" s="19" t="str">
        <f>+$D$54</f>
        <v>Noviembre</v>
      </c>
      <c r="E99" s="19">
        <v>1</v>
      </c>
      <c r="F99" s="19" t="s">
        <v>121</v>
      </c>
      <c r="G99" s="19" t="s">
        <v>121</v>
      </c>
      <c r="H99" s="19" t="s">
        <v>121</v>
      </c>
    </row>
    <row r="100" spans="4:8" ht="15.75" x14ac:dyDescent="0.25">
      <c r="D100" s="19" t="str">
        <f>+$D$55</f>
        <v>Diciembre</v>
      </c>
      <c r="E100" s="19">
        <v>1</v>
      </c>
      <c r="F100" s="19" t="s">
        <v>121</v>
      </c>
      <c r="G100" s="19" t="s">
        <v>121</v>
      </c>
      <c r="H100" s="19" t="s">
        <v>121</v>
      </c>
    </row>
    <row r="101" spans="4:8" x14ac:dyDescent="0.25">
      <c r="D101" s="1" t="s">
        <v>15</v>
      </c>
      <c r="E101" s="5">
        <f>SUM(E98:E100)</f>
        <v>3</v>
      </c>
      <c r="F101" s="5">
        <f>SUM(F98:F100)</f>
        <v>1</v>
      </c>
      <c r="G101" s="5">
        <f>SUM(G98:G100)</f>
        <v>0</v>
      </c>
      <c r="H101" s="5">
        <f>SUM(H98:H100)</f>
        <v>0</v>
      </c>
    </row>
    <row r="102" spans="4:8" x14ac:dyDescent="0.25">
      <c r="D102" s="1"/>
      <c r="E102" s="5"/>
      <c r="F102" s="5"/>
      <c r="G102" s="5"/>
      <c r="H102" s="5"/>
    </row>
    <row r="103" spans="4:8" x14ac:dyDescent="0.25">
      <c r="D103" s="1"/>
      <c r="E103" s="5"/>
      <c r="F103" s="5"/>
      <c r="G103" s="5"/>
      <c r="H103" s="5"/>
    </row>
    <row r="104" spans="4:8" x14ac:dyDescent="0.25">
      <c r="D104" s="1"/>
      <c r="E104" s="5"/>
      <c r="F104" s="5"/>
      <c r="G104" s="5"/>
      <c r="H104" s="5"/>
    </row>
    <row r="106" spans="4:8" ht="15.75" x14ac:dyDescent="0.25">
      <c r="D106" s="47" t="s">
        <v>38</v>
      </c>
      <c r="E106" s="47"/>
      <c r="F106" s="47"/>
      <c r="G106" s="47"/>
    </row>
    <row r="107" spans="4:8" ht="15.75" x14ac:dyDescent="0.25">
      <c r="D107" s="21" t="s">
        <v>10</v>
      </c>
      <c r="E107" s="21" t="s">
        <v>11</v>
      </c>
    </row>
    <row r="108" spans="4:8" ht="15.75" x14ac:dyDescent="0.25">
      <c r="D108" s="19" t="str">
        <f>+$D$53</f>
        <v>Octubre</v>
      </c>
      <c r="E108" s="19">
        <v>0</v>
      </c>
    </row>
    <row r="109" spans="4:8" ht="15.75" x14ac:dyDescent="0.25">
      <c r="D109" s="19" t="str">
        <f>+$D$54</f>
        <v>Noviembre</v>
      </c>
      <c r="E109" s="19">
        <v>0</v>
      </c>
    </row>
    <row r="110" spans="4:8" ht="15.75" x14ac:dyDescent="0.25">
      <c r="D110" s="19" t="str">
        <f>+$D$55</f>
        <v>Diciembre</v>
      </c>
      <c r="E110" s="19">
        <v>9</v>
      </c>
    </row>
    <row r="111" spans="4:8" x14ac:dyDescent="0.25">
      <c r="D111" s="32" t="s">
        <v>40</v>
      </c>
      <c r="E111" s="5">
        <f>SUM(E108:E110)</f>
        <v>9</v>
      </c>
    </row>
    <row r="112" spans="4:8" x14ac:dyDescent="0.25">
      <c r="D112" s="32"/>
      <c r="E112" s="5"/>
    </row>
    <row r="113" spans="4:5" x14ac:dyDescent="0.25">
      <c r="D113" s="32"/>
      <c r="E113" s="5"/>
    </row>
    <row r="114" spans="4:5" x14ac:dyDescent="0.25">
      <c r="D114" s="32"/>
      <c r="E114" s="5"/>
    </row>
    <row r="115" spans="4:5" x14ac:dyDescent="0.25">
      <c r="D115" s="32"/>
      <c r="E115" s="5"/>
    </row>
    <row r="159" spans="2:2" ht="23.25" x14ac:dyDescent="0.35">
      <c r="B159" s="4" t="s">
        <v>34</v>
      </c>
    </row>
    <row r="166" spans="3:4" ht="23.25" x14ac:dyDescent="0.35">
      <c r="C166" s="4"/>
      <c r="D166" s="4"/>
    </row>
    <row r="167" spans="3:4" x14ac:dyDescent="0.25">
      <c r="C167" s="10">
        <v>45931</v>
      </c>
    </row>
    <row r="168" spans="3:4" ht="15.75" thickBot="1" x14ac:dyDescent="0.3"/>
    <row r="169" spans="3:4" ht="16.5" thickBot="1" x14ac:dyDescent="0.3">
      <c r="C169" s="11" t="s">
        <v>19</v>
      </c>
      <c r="D169" s="12" t="s">
        <v>11</v>
      </c>
    </row>
    <row r="170" spans="3:4" ht="16.5" thickBot="1" x14ac:dyDescent="0.3">
      <c r="C170" s="37" t="s">
        <v>41</v>
      </c>
      <c r="D170" s="38">
        <v>20</v>
      </c>
    </row>
    <row r="171" spans="3:4" ht="16.5" thickBot="1" x14ac:dyDescent="0.3">
      <c r="C171" s="39" t="s">
        <v>42</v>
      </c>
      <c r="D171" s="38">
        <v>1</v>
      </c>
    </row>
    <row r="172" spans="3:4" ht="16.5" thickBot="1" x14ac:dyDescent="0.3">
      <c r="C172" s="39" t="s">
        <v>20</v>
      </c>
      <c r="D172" s="38">
        <v>0</v>
      </c>
    </row>
    <row r="173" spans="3:4" ht="16.5" thickBot="1" x14ac:dyDescent="0.3">
      <c r="C173" s="40" t="s">
        <v>21</v>
      </c>
      <c r="D173" s="38">
        <v>0</v>
      </c>
    </row>
    <row r="174" spans="3:4" ht="16.5" thickBot="1" x14ac:dyDescent="0.3">
      <c r="C174" s="40" t="s">
        <v>43</v>
      </c>
      <c r="D174" s="38">
        <v>3</v>
      </c>
    </row>
    <row r="175" spans="3:4" ht="16.5" thickBot="1" x14ac:dyDescent="0.3">
      <c r="C175" s="40" t="s">
        <v>52</v>
      </c>
      <c r="D175" s="38">
        <v>0</v>
      </c>
    </row>
    <row r="176" spans="3:4" ht="29.25" customHeight="1" thickBot="1" x14ac:dyDescent="0.3">
      <c r="C176" s="40" t="s">
        <v>51</v>
      </c>
      <c r="D176" s="38">
        <v>0</v>
      </c>
    </row>
    <row r="177" spans="3:4" ht="16.5" thickBot="1" x14ac:dyDescent="0.3">
      <c r="C177" s="97" t="s">
        <v>15</v>
      </c>
      <c r="D177" s="134">
        <f>SUM(D170:D176)</f>
        <v>24</v>
      </c>
    </row>
    <row r="178" spans="3:4" ht="33.75" customHeight="1" x14ac:dyDescent="0.25"/>
    <row r="183" spans="3:4" ht="15.75" thickBot="1" x14ac:dyDescent="0.3">
      <c r="C183" s="10">
        <v>45962</v>
      </c>
    </row>
    <row r="184" spans="3:4" ht="16.5" thickBot="1" x14ac:dyDescent="0.3">
      <c r="C184" s="11" t="s">
        <v>19</v>
      </c>
      <c r="D184" s="12" t="s">
        <v>11</v>
      </c>
    </row>
    <row r="185" spans="3:4" ht="16.5" thickBot="1" x14ac:dyDescent="0.3">
      <c r="C185" s="37" t="s">
        <v>41</v>
      </c>
      <c r="D185" s="38">
        <v>46</v>
      </c>
    </row>
    <row r="186" spans="3:4" ht="16.5" thickBot="1" x14ac:dyDescent="0.3">
      <c r="C186" s="39" t="s">
        <v>42</v>
      </c>
      <c r="D186" s="38">
        <v>0</v>
      </c>
    </row>
    <row r="187" spans="3:4" ht="16.5" thickBot="1" x14ac:dyDescent="0.3">
      <c r="C187" s="39" t="s">
        <v>20</v>
      </c>
      <c r="D187" s="38">
        <v>1</v>
      </c>
    </row>
    <row r="188" spans="3:4" ht="16.5" thickBot="1" x14ac:dyDescent="0.3">
      <c r="C188" s="40" t="s">
        <v>21</v>
      </c>
      <c r="D188" s="38">
        <v>36</v>
      </c>
    </row>
    <row r="189" spans="3:4" ht="16.5" thickBot="1" x14ac:dyDescent="0.3">
      <c r="C189" s="40" t="s">
        <v>43</v>
      </c>
      <c r="D189" s="38">
        <v>24</v>
      </c>
    </row>
    <row r="190" spans="3:4" ht="16.5" thickBot="1" x14ac:dyDescent="0.3">
      <c r="C190" s="40" t="s">
        <v>52</v>
      </c>
      <c r="D190" s="38">
        <v>0</v>
      </c>
    </row>
    <row r="191" spans="3:4" ht="16.5" thickBot="1" x14ac:dyDescent="0.3">
      <c r="C191" s="40" t="s">
        <v>51</v>
      </c>
      <c r="D191" s="38">
        <v>0</v>
      </c>
    </row>
    <row r="192" spans="3:4" ht="16.5" thickBot="1" x14ac:dyDescent="0.3">
      <c r="C192" s="34" t="s">
        <v>15</v>
      </c>
      <c r="D192" s="35">
        <f>SUM(D185:D191)</f>
        <v>107</v>
      </c>
    </row>
    <row r="193" spans="3:4" ht="15.75" x14ac:dyDescent="0.25">
      <c r="C193" s="136"/>
      <c r="D193" s="136"/>
    </row>
    <row r="194" spans="3:4" ht="15.75" x14ac:dyDescent="0.25">
      <c r="C194" s="136"/>
      <c r="D194" s="136"/>
    </row>
    <row r="198" spans="3:4" ht="18.75" customHeight="1" x14ac:dyDescent="0.25"/>
    <row r="199" spans="3:4" ht="33.75" customHeight="1" x14ac:dyDescent="0.25"/>
    <row r="200" spans="3:4" ht="33" customHeight="1" x14ac:dyDescent="0.25">
      <c r="C200" s="10">
        <v>45992</v>
      </c>
    </row>
    <row r="201" spans="3:4" ht="15.75" thickBot="1" x14ac:dyDescent="0.3"/>
    <row r="202" spans="3:4" ht="16.5" thickBot="1" x14ac:dyDescent="0.3">
      <c r="C202" s="11" t="s">
        <v>19</v>
      </c>
      <c r="D202" s="12" t="s">
        <v>11</v>
      </c>
    </row>
    <row r="203" spans="3:4" ht="16.5" thickBot="1" x14ac:dyDescent="0.3">
      <c r="C203" s="37" t="s">
        <v>41</v>
      </c>
      <c r="D203" s="38">
        <v>6</v>
      </c>
    </row>
    <row r="204" spans="3:4" ht="16.5" thickBot="1" x14ac:dyDescent="0.3">
      <c r="C204" s="39" t="s">
        <v>42</v>
      </c>
      <c r="D204" s="38">
        <v>6</v>
      </c>
    </row>
    <row r="205" spans="3:4" ht="16.5" thickBot="1" x14ac:dyDescent="0.3">
      <c r="C205" s="39" t="s">
        <v>20</v>
      </c>
      <c r="D205" s="38">
        <v>1</v>
      </c>
    </row>
    <row r="206" spans="3:4" ht="16.5" thickBot="1" x14ac:dyDescent="0.3">
      <c r="C206" s="40" t="s">
        <v>21</v>
      </c>
      <c r="D206" s="38">
        <v>16</v>
      </c>
    </row>
    <row r="207" spans="3:4" ht="16.5" thickBot="1" x14ac:dyDescent="0.3">
      <c r="C207" s="40" t="s">
        <v>43</v>
      </c>
      <c r="D207" s="38">
        <v>21</v>
      </c>
    </row>
    <row r="208" spans="3:4" ht="16.5" thickBot="1" x14ac:dyDescent="0.3">
      <c r="C208" s="40" t="s">
        <v>52</v>
      </c>
      <c r="D208" s="38">
        <v>1</v>
      </c>
    </row>
    <row r="209" spans="3:9" ht="16.5" thickBot="1" x14ac:dyDescent="0.3">
      <c r="C209" s="40" t="s">
        <v>51</v>
      </c>
      <c r="D209" s="38">
        <v>0</v>
      </c>
    </row>
    <row r="210" spans="3:9" ht="16.5" thickBot="1" x14ac:dyDescent="0.3">
      <c r="C210" s="34" t="s">
        <v>15</v>
      </c>
      <c r="D210" s="35">
        <f>SUM(D203:D209)</f>
        <v>51</v>
      </c>
    </row>
    <row r="218" spans="3:9" ht="35.25" customHeight="1" x14ac:dyDescent="0.25"/>
    <row r="219" spans="3:9" ht="34.5" customHeight="1" x14ac:dyDescent="0.25"/>
    <row r="221" spans="3:9" ht="15.75" x14ac:dyDescent="0.25">
      <c r="C221" s="36" t="s">
        <v>122</v>
      </c>
    </row>
    <row r="222" spans="3:9" ht="15.75" x14ac:dyDescent="0.25">
      <c r="C222" s="33" t="str">
        <f>+$D$96</f>
        <v>Resumen del trimestre octubre-diciembre 2025</v>
      </c>
    </row>
    <row r="223" spans="3:9" ht="15.75" thickBot="1" x14ac:dyDescent="0.3"/>
    <row r="224" spans="3:9" ht="16.5" thickBot="1" x14ac:dyDescent="0.3">
      <c r="C224" s="11" t="s">
        <v>19</v>
      </c>
      <c r="D224" s="12" t="s">
        <v>11</v>
      </c>
      <c r="H224" s="33"/>
      <c r="I224" s="33"/>
    </row>
    <row r="225" spans="3:4" ht="16.5" thickBot="1" x14ac:dyDescent="0.3">
      <c r="C225" s="37" t="s">
        <v>41</v>
      </c>
      <c r="D225" s="38">
        <f t="shared" ref="D225:D231" si="2">+D170+D185+D203</f>
        <v>72</v>
      </c>
    </row>
    <row r="226" spans="3:4" ht="16.5" thickBot="1" x14ac:dyDescent="0.3">
      <c r="C226" s="39" t="s">
        <v>42</v>
      </c>
      <c r="D226" s="38">
        <f t="shared" si="2"/>
        <v>7</v>
      </c>
    </row>
    <row r="227" spans="3:4" ht="16.5" thickBot="1" x14ac:dyDescent="0.3">
      <c r="C227" s="39" t="s">
        <v>20</v>
      </c>
      <c r="D227" s="38">
        <f t="shared" si="2"/>
        <v>2</v>
      </c>
    </row>
    <row r="228" spans="3:4" ht="16.5" thickBot="1" x14ac:dyDescent="0.3">
      <c r="C228" s="40" t="s">
        <v>21</v>
      </c>
      <c r="D228" s="38">
        <f t="shared" si="2"/>
        <v>52</v>
      </c>
    </row>
    <row r="229" spans="3:4" ht="16.5" thickBot="1" x14ac:dyDescent="0.3">
      <c r="C229" s="40" t="s">
        <v>43</v>
      </c>
      <c r="D229" s="38">
        <f t="shared" si="2"/>
        <v>48</v>
      </c>
    </row>
    <row r="230" spans="3:4" ht="16.5" thickBot="1" x14ac:dyDescent="0.3">
      <c r="C230" s="40" t="s">
        <v>52</v>
      </c>
      <c r="D230" s="38">
        <f t="shared" si="2"/>
        <v>1</v>
      </c>
    </row>
    <row r="231" spans="3:4" ht="16.5" thickBot="1" x14ac:dyDescent="0.3">
      <c r="C231" s="40" t="s">
        <v>51</v>
      </c>
      <c r="D231" s="38">
        <f t="shared" si="2"/>
        <v>0</v>
      </c>
    </row>
    <row r="232" spans="3:4" ht="16.5" thickBot="1" x14ac:dyDescent="0.3">
      <c r="C232" s="34" t="s">
        <v>15</v>
      </c>
      <c r="D232" s="35">
        <f>SUM(D225:D231)</f>
        <v>182</v>
      </c>
    </row>
    <row r="233" spans="3:4" ht="20.25" customHeight="1" x14ac:dyDescent="0.25"/>
    <row r="234" spans="3:4" ht="33.75" customHeight="1" x14ac:dyDescent="0.25"/>
    <row r="235" spans="3:4" ht="33.75" customHeight="1" x14ac:dyDescent="0.25"/>
    <row r="236" spans="3:4" ht="33.75" customHeight="1" x14ac:dyDescent="0.25"/>
    <row r="237" spans="3:4" ht="33.75" customHeight="1" x14ac:dyDescent="0.25"/>
    <row r="238" spans="3:4" ht="33.75" customHeight="1" x14ac:dyDescent="0.25"/>
    <row r="239" spans="3:4" ht="33.75" customHeight="1" x14ac:dyDescent="0.25"/>
    <row r="240" spans="3:4" ht="33.75" customHeight="1" x14ac:dyDescent="0.25"/>
    <row r="241" spans="2:5" ht="33.75" customHeight="1" x14ac:dyDescent="0.25"/>
    <row r="242" spans="2:5" ht="33.75" customHeight="1" x14ac:dyDescent="0.25"/>
    <row r="243" spans="2:5" ht="33.75" customHeight="1" x14ac:dyDescent="0.25"/>
    <row r="244" spans="2:5" ht="33.75" customHeight="1" x14ac:dyDescent="0.25"/>
    <row r="245" spans="2:5" ht="33.75" customHeight="1" x14ac:dyDescent="0.25"/>
    <row r="246" spans="2:5" ht="33.75" customHeight="1" x14ac:dyDescent="0.25"/>
    <row r="247" spans="2:5" ht="33.75" customHeight="1" x14ac:dyDescent="0.25"/>
    <row r="248" spans="2:5" ht="33.75" customHeight="1" x14ac:dyDescent="0.25"/>
    <row r="249" spans="2:5" ht="33.75" customHeight="1" x14ac:dyDescent="0.25"/>
    <row r="250" spans="2:5" ht="33.75" customHeight="1" x14ac:dyDescent="0.25"/>
    <row r="251" spans="2:5" ht="33.75" customHeight="1" x14ac:dyDescent="0.25"/>
    <row r="252" spans="2:5" ht="33.75" customHeight="1" x14ac:dyDescent="0.25"/>
    <row r="253" spans="2:5" ht="33.75" customHeight="1" x14ac:dyDescent="0.25"/>
    <row r="254" spans="2:5" ht="33.75" customHeight="1" x14ac:dyDescent="0.25"/>
    <row r="255" spans="2:5" ht="33.75" customHeight="1" x14ac:dyDescent="0.35">
      <c r="B255" s="4" t="s">
        <v>24</v>
      </c>
    </row>
    <row r="256" spans="2:5" ht="36.75" customHeight="1" x14ac:dyDescent="0.25">
      <c r="B256" s="144" t="s">
        <v>123</v>
      </c>
      <c r="C256" s="144"/>
      <c r="D256" s="144"/>
      <c r="E256" s="13"/>
    </row>
    <row r="257" spans="2:7" ht="22.5" customHeight="1" x14ac:dyDescent="0.25">
      <c r="B257" s="144" t="s">
        <v>188</v>
      </c>
      <c r="C257" s="144"/>
      <c r="D257" s="144"/>
      <c r="E257" s="33"/>
      <c r="G257" s="33"/>
    </row>
    <row r="258" spans="2:7" ht="22.5" customHeight="1" thickBot="1" x14ac:dyDescent="0.3"/>
    <row r="259" spans="2:7" ht="15.75" thickBot="1" x14ac:dyDescent="0.3">
      <c r="B259" s="103" t="s">
        <v>4</v>
      </c>
      <c r="C259" s="104" t="s">
        <v>184</v>
      </c>
      <c r="D259" s="104" t="s">
        <v>185</v>
      </c>
      <c r="E259" s="104" t="s">
        <v>186</v>
      </c>
      <c r="F259" s="104" t="s">
        <v>11</v>
      </c>
      <c r="G259" s="104" t="s">
        <v>22</v>
      </c>
    </row>
    <row r="260" spans="2:7" ht="15.75" thickBot="1" x14ac:dyDescent="0.3">
      <c r="B260" s="105" t="s">
        <v>13</v>
      </c>
      <c r="C260" s="112">
        <v>221</v>
      </c>
      <c r="D260" s="112">
        <v>418</v>
      </c>
      <c r="E260" s="112">
        <v>194</v>
      </c>
      <c r="F260" s="106">
        <f>SUM(C260:E260)</f>
        <v>833</v>
      </c>
      <c r="G260" s="107">
        <f>+F260/F262</f>
        <v>0.78957345971563986</v>
      </c>
    </row>
    <row r="261" spans="2:7" ht="15.75" thickBot="1" x14ac:dyDescent="0.3">
      <c r="B261" s="105" t="s">
        <v>14</v>
      </c>
      <c r="C261" s="131">
        <v>48</v>
      </c>
      <c r="D261" s="131">
        <v>126</v>
      </c>
      <c r="E261" s="131">
        <v>48</v>
      </c>
      <c r="F261" s="108">
        <f>SUM(C261:E261)</f>
        <v>222</v>
      </c>
      <c r="G261" s="107">
        <f>+F261/F262</f>
        <v>0.2104265402843602</v>
      </c>
    </row>
    <row r="262" spans="2:7" ht="15.75" thickBot="1" x14ac:dyDescent="0.3">
      <c r="B262" s="130" t="s">
        <v>23</v>
      </c>
      <c r="C262" s="132">
        <f>SUM(C260:C261)</f>
        <v>269</v>
      </c>
      <c r="D262" s="132">
        <f>SUM(D260:D261)</f>
        <v>544</v>
      </c>
      <c r="E262" s="132">
        <f>SUM(E260:E261)</f>
        <v>242</v>
      </c>
      <c r="F262" s="110">
        <f>SUM(F260:F261)</f>
        <v>1055</v>
      </c>
      <c r="G262" s="111">
        <v>1</v>
      </c>
    </row>
    <row r="266" spans="2:7" ht="18" customHeight="1" x14ac:dyDescent="0.25"/>
    <row r="267" spans="2:7" ht="44.25" customHeight="1" x14ac:dyDescent="0.25">
      <c r="B267" s="143" t="s">
        <v>189</v>
      </c>
      <c r="C267" s="143"/>
      <c r="D267" s="143"/>
      <c r="E267" s="143"/>
      <c r="F267" s="143"/>
      <c r="G267" s="143"/>
    </row>
    <row r="268" spans="2:7" ht="15.75" thickBot="1" x14ac:dyDescent="0.3">
      <c r="C268" s="144"/>
      <c r="D268" s="144"/>
      <c r="E268" s="144"/>
      <c r="F268" s="52"/>
    </row>
    <row r="269" spans="2:7" ht="15" customHeight="1" thickBot="1" x14ac:dyDescent="0.3">
      <c r="B269" s="103" t="s">
        <v>4</v>
      </c>
      <c r="C269" s="104" t="s">
        <v>184</v>
      </c>
      <c r="D269" s="104" t="s">
        <v>185</v>
      </c>
      <c r="E269" s="104" t="s">
        <v>186</v>
      </c>
      <c r="F269" s="104" t="s">
        <v>11</v>
      </c>
      <c r="G269" s="104" t="s">
        <v>22</v>
      </c>
    </row>
    <row r="270" spans="2:7" ht="15.75" thickBot="1" x14ac:dyDescent="0.3">
      <c r="B270" s="105" t="s">
        <v>13</v>
      </c>
      <c r="C270" s="112">
        <v>60</v>
      </c>
      <c r="D270" s="112">
        <v>39</v>
      </c>
      <c r="E270" s="112">
        <v>15</v>
      </c>
      <c r="F270" s="106">
        <f>SUM(C270:E270)</f>
        <v>114</v>
      </c>
      <c r="G270" s="107">
        <f>+F270/F272</f>
        <v>0.75</v>
      </c>
    </row>
    <row r="271" spans="2:7" ht="15.75" thickBot="1" x14ac:dyDescent="0.3">
      <c r="B271" s="105" t="s">
        <v>14</v>
      </c>
      <c r="C271" s="112">
        <v>19</v>
      </c>
      <c r="D271" s="112">
        <v>13</v>
      </c>
      <c r="E271" s="112">
        <v>6</v>
      </c>
      <c r="F271" s="106">
        <f>SUM(C271:E271)</f>
        <v>38</v>
      </c>
      <c r="G271" s="107">
        <f>+F271/F272</f>
        <v>0.25</v>
      </c>
    </row>
    <row r="272" spans="2:7" ht="15.75" thickBot="1" x14ac:dyDescent="0.3">
      <c r="B272" s="109" t="s">
        <v>23</v>
      </c>
      <c r="C272" s="113">
        <f>SUM(C270:C271)</f>
        <v>79</v>
      </c>
      <c r="D272" s="113">
        <f>SUM(D270:D271)</f>
        <v>52</v>
      </c>
      <c r="E272" s="113">
        <f>SUM(E270:E271)</f>
        <v>21</v>
      </c>
      <c r="F272" s="110">
        <f>SUM(C272:E272)</f>
        <v>152</v>
      </c>
      <c r="G272" s="111">
        <v>1</v>
      </c>
    </row>
    <row r="274" spans="2:7" x14ac:dyDescent="0.25">
      <c r="G274" s="135"/>
    </row>
    <row r="275" spans="2:7" ht="15" customHeight="1" x14ac:dyDescent="0.25"/>
    <row r="276" spans="2:7" ht="23.25" customHeight="1" x14ac:dyDescent="0.25"/>
    <row r="278" spans="2:7" ht="15.75" customHeight="1" x14ac:dyDescent="0.25">
      <c r="B278" s="116" t="s">
        <v>190</v>
      </c>
      <c r="C278" s="117"/>
      <c r="D278" s="118"/>
    </row>
    <row r="279" spans="2:7" x14ac:dyDescent="0.25">
      <c r="B279" s="119" t="str">
        <f>+B257</f>
        <v>octubre-diciembre 2025</v>
      </c>
      <c r="C279" s="120"/>
      <c r="D279" s="117"/>
    </row>
    <row r="280" spans="2:7" x14ac:dyDescent="0.25">
      <c r="B280" s="121" t="s">
        <v>120</v>
      </c>
      <c r="C280" s="122" t="s">
        <v>11</v>
      </c>
      <c r="D280" s="123" t="s">
        <v>22</v>
      </c>
    </row>
    <row r="281" spans="2:7" ht="45" x14ac:dyDescent="0.25">
      <c r="B281" s="133" t="s">
        <v>111</v>
      </c>
      <c r="C281" s="125">
        <v>4547</v>
      </c>
      <c r="D281" s="126">
        <f>+C281/C293</f>
        <v>0.67784734645199762</v>
      </c>
    </row>
    <row r="282" spans="2:7" ht="45" x14ac:dyDescent="0.25">
      <c r="B282" s="133" t="s">
        <v>128</v>
      </c>
      <c r="C282" s="125">
        <v>1265</v>
      </c>
      <c r="D282" s="126">
        <f>+C282/C293</f>
        <v>0.18858079904591532</v>
      </c>
    </row>
    <row r="283" spans="2:7" ht="15.75" x14ac:dyDescent="0.25">
      <c r="B283" s="15" t="s">
        <v>105</v>
      </c>
      <c r="C283" s="125">
        <v>273</v>
      </c>
      <c r="D283" s="126">
        <f>+C283/C293</f>
        <v>4.0697674418604654E-2</v>
      </c>
    </row>
    <row r="284" spans="2:7" ht="36" customHeight="1" x14ac:dyDescent="0.25">
      <c r="B284" s="133" t="s">
        <v>126</v>
      </c>
      <c r="C284" s="125">
        <v>251</v>
      </c>
      <c r="D284" s="126">
        <f>+C284/C293</f>
        <v>3.7418008348240904E-2</v>
      </c>
    </row>
    <row r="285" spans="2:7" ht="15.75" x14ac:dyDescent="0.25">
      <c r="B285" s="15" t="s">
        <v>127</v>
      </c>
      <c r="C285" s="125">
        <v>27</v>
      </c>
      <c r="D285" s="126">
        <f>+C285/C293</f>
        <v>4.0250447227191417E-3</v>
      </c>
    </row>
    <row r="286" spans="2:7" ht="105" x14ac:dyDescent="0.25">
      <c r="B286" s="133" t="s">
        <v>129</v>
      </c>
      <c r="C286" s="125">
        <v>80</v>
      </c>
      <c r="D286" s="126">
        <f>+C286/C293</f>
        <v>1.1926058437686345E-2</v>
      </c>
    </row>
    <row r="287" spans="2:7" ht="15.75" x14ac:dyDescent="0.25">
      <c r="B287" s="15" t="s">
        <v>107</v>
      </c>
      <c r="C287" s="125">
        <v>27</v>
      </c>
      <c r="D287" s="126">
        <f>+C287/C293</f>
        <v>4.0250447227191417E-3</v>
      </c>
    </row>
    <row r="288" spans="2:7" ht="75" x14ac:dyDescent="0.25">
      <c r="B288" s="133" t="s">
        <v>53</v>
      </c>
      <c r="C288" s="125">
        <v>70</v>
      </c>
      <c r="D288" s="126">
        <f>+C288/C293</f>
        <v>1.0435301132975552E-2</v>
      </c>
    </row>
    <row r="289" spans="2:4" ht="45" customHeight="1" x14ac:dyDescent="0.25">
      <c r="B289" s="15" t="s">
        <v>108</v>
      </c>
      <c r="C289" s="125">
        <v>12</v>
      </c>
      <c r="D289" s="126">
        <f>+C289/C293</f>
        <v>1.7889087656529517E-3</v>
      </c>
    </row>
    <row r="290" spans="2:4" ht="60" x14ac:dyDescent="0.25">
      <c r="B290" s="133" t="s">
        <v>113</v>
      </c>
      <c r="C290" s="125">
        <v>1</v>
      </c>
      <c r="D290" s="126">
        <f>+C290/C293</f>
        <v>1.490757304710793E-4</v>
      </c>
    </row>
    <row r="291" spans="2:4" ht="60" x14ac:dyDescent="0.25">
      <c r="B291" s="133" t="s">
        <v>112</v>
      </c>
      <c r="C291" s="125">
        <v>3</v>
      </c>
      <c r="D291" s="126">
        <f>+C291/C293</f>
        <v>4.4722719141323793E-4</v>
      </c>
    </row>
    <row r="292" spans="2:4" ht="15.75" x14ac:dyDescent="0.25">
      <c r="B292" s="15" t="s">
        <v>109</v>
      </c>
      <c r="C292" s="125">
        <v>152</v>
      </c>
      <c r="D292" s="126">
        <f>+C292/C293</f>
        <v>2.2659511031604056E-2</v>
      </c>
    </row>
    <row r="293" spans="2:4" ht="15.75" x14ac:dyDescent="0.25">
      <c r="B293" s="127" t="s">
        <v>23</v>
      </c>
      <c r="C293" s="128">
        <f>SUM(C281:C292)</f>
        <v>6708</v>
      </c>
      <c r="D293" s="129">
        <f>SUM(D281:D292)</f>
        <v>0.99999999999999989</v>
      </c>
    </row>
    <row r="300" spans="2:4" x14ac:dyDescent="0.25">
      <c r="B300" s="1" t="s">
        <v>27</v>
      </c>
      <c r="C300" s="1"/>
      <c r="D300" s="17"/>
    </row>
    <row r="301" spans="2:4" ht="27.75" customHeight="1" x14ac:dyDescent="0.25">
      <c r="B301" s="115" t="str">
        <f>+B279</f>
        <v>octubre-diciembre 2025</v>
      </c>
      <c r="C301" s="17"/>
    </row>
    <row r="303" spans="2:4" ht="25.5" x14ac:dyDescent="0.25">
      <c r="B303" s="91" t="s">
        <v>10</v>
      </c>
      <c r="C303" s="91" t="s">
        <v>25</v>
      </c>
      <c r="D303" s="92" t="s">
        <v>26</v>
      </c>
    </row>
    <row r="304" spans="2:4" ht="15.75" x14ac:dyDescent="0.25">
      <c r="B304" s="19" t="str">
        <f>+$D$53</f>
        <v>Octubre</v>
      </c>
      <c r="C304" s="114">
        <v>1578</v>
      </c>
      <c r="D304" s="93">
        <v>0.31</v>
      </c>
    </row>
    <row r="305" spans="2:4" ht="15.75" x14ac:dyDescent="0.25">
      <c r="B305" s="19" t="str">
        <f>+$D$54</f>
        <v>Noviembre</v>
      </c>
      <c r="C305" s="114">
        <v>3837</v>
      </c>
      <c r="D305" s="93">
        <v>0.27</v>
      </c>
    </row>
    <row r="306" spans="2:4" ht="15.75" x14ac:dyDescent="0.25">
      <c r="B306" s="19" t="str">
        <f>+$D$55</f>
        <v>Diciembre</v>
      </c>
      <c r="C306" s="114">
        <v>1801</v>
      </c>
      <c r="D306" s="93">
        <v>0.28999999999999998</v>
      </c>
    </row>
    <row r="307" spans="2:4" x14ac:dyDescent="0.25">
      <c r="B307" s="98" t="s">
        <v>23</v>
      </c>
      <c r="C307" s="94">
        <f>SUM(C304:C306)</f>
        <v>7216</v>
      </c>
      <c r="D307" s="95">
        <f>SUM(D304:D306)</f>
        <v>0.87000000000000011</v>
      </c>
    </row>
    <row r="319" spans="2:4" ht="23.25" x14ac:dyDescent="0.35">
      <c r="C319" s="4" t="s">
        <v>46</v>
      </c>
    </row>
    <row r="323" spans="3:8" x14ac:dyDescent="0.25">
      <c r="D323" s="41" t="str">
        <f>+B304</f>
        <v>Octubre</v>
      </c>
    </row>
    <row r="324" spans="3:8" ht="15.75" x14ac:dyDescent="0.25">
      <c r="C324" s="36" t="s">
        <v>45</v>
      </c>
    </row>
    <row r="325" spans="3:8" ht="15.75" x14ac:dyDescent="0.25">
      <c r="C325" s="33" t="s">
        <v>44</v>
      </c>
    </row>
    <row r="326" spans="3:8" x14ac:dyDescent="0.25">
      <c r="C326" s="14" t="s">
        <v>28</v>
      </c>
      <c r="D326" s="14" t="s">
        <v>11</v>
      </c>
    </row>
    <row r="327" spans="3:8" x14ac:dyDescent="0.25">
      <c r="C327" s="15" t="s">
        <v>30</v>
      </c>
      <c r="D327" s="42">
        <v>1285</v>
      </c>
    </row>
    <row r="328" spans="3:8" x14ac:dyDescent="0.25">
      <c r="C328" s="15" t="s">
        <v>31</v>
      </c>
      <c r="D328" s="42">
        <v>284</v>
      </c>
    </row>
    <row r="329" spans="3:8" x14ac:dyDescent="0.25">
      <c r="C329" s="15" t="s">
        <v>32</v>
      </c>
      <c r="D329" s="42">
        <v>9</v>
      </c>
    </row>
    <row r="330" spans="3:8" x14ac:dyDescent="0.25">
      <c r="C330" s="16" t="s">
        <v>29</v>
      </c>
      <c r="D330" s="24">
        <f>SUM(D327:D329)</f>
        <v>1578</v>
      </c>
    </row>
    <row r="332" spans="3:8" x14ac:dyDescent="0.25">
      <c r="H332" s="18"/>
    </row>
    <row r="333" spans="3:8" x14ac:dyDescent="0.25">
      <c r="H333" s="18"/>
    </row>
    <row r="334" spans="3:8" x14ac:dyDescent="0.25">
      <c r="H334" s="18"/>
    </row>
    <row r="335" spans="3:8" x14ac:dyDescent="0.25">
      <c r="G335" s="17"/>
    </row>
    <row r="336" spans="3:8" x14ac:dyDescent="0.25">
      <c r="H336" s="18"/>
    </row>
    <row r="337" spans="3:8" x14ac:dyDescent="0.25">
      <c r="H337" s="18"/>
    </row>
    <row r="338" spans="3:8" x14ac:dyDescent="0.25">
      <c r="H338" s="18"/>
    </row>
    <row r="339" spans="3:8" x14ac:dyDescent="0.25">
      <c r="H339" s="18"/>
    </row>
    <row r="340" spans="3:8" x14ac:dyDescent="0.25">
      <c r="H340" s="18"/>
    </row>
    <row r="341" spans="3:8" x14ac:dyDescent="0.25">
      <c r="H341" s="18"/>
    </row>
    <row r="342" spans="3:8" x14ac:dyDescent="0.25">
      <c r="H342" s="18"/>
    </row>
    <row r="343" spans="3:8" x14ac:dyDescent="0.25">
      <c r="H343" s="18"/>
    </row>
    <row r="344" spans="3:8" x14ac:dyDescent="0.25">
      <c r="H344" s="18"/>
    </row>
    <row r="345" spans="3:8" x14ac:dyDescent="0.25">
      <c r="D345" s="41" t="str">
        <f>+B305</f>
        <v>Noviembre</v>
      </c>
      <c r="H345" s="18"/>
    </row>
    <row r="346" spans="3:8" ht="15.75" x14ac:dyDescent="0.25">
      <c r="C346" s="36" t="s">
        <v>45</v>
      </c>
      <c r="H346" s="18"/>
    </row>
    <row r="347" spans="3:8" ht="15.75" x14ac:dyDescent="0.25">
      <c r="C347" s="33" t="s">
        <v>44</v>
      </c>
      <c r="H347" s="18"/>
    </row>
    <row r="348" spans="3:8" x14ac:dyDescent="0.25">
      <c r="C348" s="14" t="s">
        <v>28</v>
      </c>
      <c r="D348" s="14" t="s">
        <v>11</v>
      </c>
      <c r="H348" s="18"/>
    </row>
    <row r="349" spans="3:8" x14ac:dyDescent="0.25">
      <c r="C349" s="15" t="s">
        <v>30</v>
      </c>
      <c r="D349" s="42">
        <v>3207</v>
      </c>
      <c r="H349" s="18"/>
    </row>
    <row r="350" spans="3:8" x14ac:dyDescent="0.25">
      <c r="C350" s="15" t="s">
        <v>31</v>
      </c>
      <c r="D350" s="42">
        <v>607</v>
      </c>
      <c r="H350" s="18"/>
    </row>
    <row r="351" spans="3:8" x14ac:dyDescent="0.25">
      <c r="C351" s="15" t="s">
        <v>32</v>
      </c>
      <c r="D351" s="42">
        <v>23</v>
      </c>
    </row>
    <row r="352" spans="3:8" x14ac:dyDescent="0.25">
      <c r="C352" s="16" t="s">
        <v>29</v>
      </c>
      <c r="D352" s="24">
        <f>SUM(D349:D351)</f>
        <v>3837</v>
      </c>
    </row>
    <row r="362" spans="3:12" x14ac:dyDescent="0.25">
      <c r="D362" s="41" t="str">
        <f>+B306</f>
        <v>Diciembre</v>
      </c>
    </row>
    <row r="363" spans="3:12" ht="15.75" x14ac:dyDescent="0.25">
      <c r="C363" s="36" t="s">
        <v>45</v>
      </c>
      <c r="J363" s="1"/>
      <c r="K363" s="1"/>
      <c r="L363" s="1"/>
    </row>
    <row r="364" spans="3:12" ht="15.75" x14ac:dyDescent="0.25">
      <c r="C364" s="33" t="s">
        <v>44</v>
      </c>
      <c r="J364" s="1"/>
      <c r="K364" s="1"/>
      <c r="L364" s="1"/>
    </row>
    <row r="365" spans="3:12" x14ac:dyDescent="0.25">
      <c r="C365" s="14" t="s">
        <v>28</v>
      </c>
      <c r="D365" s="14" t="s">
        <v>11</v>
      </c>
      <c r="K365" s="23"/>
      <c r="L365" s="1"/>
    </row>
    <row r="366" spans="3:12" x14ac:dyDescent="0.25">
      <c r="C366" s="15" t="s">
        <v>30</v>
      </c>
      <c r="D366" s="96">
        <v>1238</v>
      </c>
      <c r="K366" s="1"/>
      <c r="L366" s="1"/>
    </row>
    <row r="367" spans="3:12" x14ac:dyDescent="0.25">
      <c r="C367" s="15" t="s">
        <v>31</v>
      </c>
      <c r="D367" s="96">
        <v>556</v>
      </c>
      <c r="K367" s="1"/>
      <c r="L367" s="1"/>
    </row>
    <row r="368" spans="3:12" x14ac:dyDescent="0.25">
      <c r="C368" s="15" t="s">
        <v>32</v>
      </c>
      <c r="D368" s="96">
        <v>7</v>
      </c>
      <c r="K368" s="1"/>
      <c r="L368" s="1"/>
    </row>
    <row r="369" spans="3:12" x14ac:dyDescent="0.25">
      <c r="C369" s="16" t="s">
        <v>29</v>
      </c>
      <c r="D369" s="24">
        <f>SUM(D366:D368)</f>
        <v>1801</v>
      </c>
      <c r="K369" s="1"/>
      <c r="L369" s="1"/>
    </row>
    <row r="370" spans="3:12" x14ac:dyDescent="0.25">
      <c r="I370" s="1"/>
      <c r="K370" s="1"/>
      <c r="L370" s="1"/>
    </row>
    <row r="371" spans="3:12" x14ac:dyDescent="0.25">
      <c r="I371" s="1"/>
      <c r="K371" s="1"/>
      <c r="L371" s="1"/>
    </row>
    <row r="372" spans="3:12" x14ac:dyDescent="0.25">
      <c r="K372" s="1"/>
      <c r="L372" s="1"/>
    </row>
    <row r="373" spans="3:12" x14ac:dyDescent="0.25">
      <c r="K373" s="1"/>
      <c r="L373" s="1"/>
    </row>
    <row r="374" spans="3:12" x14ac:dyDescent="0.25">
      <c r="K374" s="1"/>
      <c r="L374" s="1"/>
    </row>
    <row r="375" spans="3:12" x14ac:dyDescent="0.25">
      <c r="K375" s="1"/>
      <c r="L375" s="1"/>
    </row>
    <row r="376" spans="3:12" x14ac:dyDescent="0.25">
      <c r="K376" s="1"/>
      <c r="L376" s="1"/>
    </row>
    <row r="377" spans="3:12" x14ac:dyDescent="0.25">
      <c r="K377" s="1"/>
      <c r="L377" s="1"/>
    </row>
    <row r="378" spans="3:12" x14ac:dyDescent="0.25">
      <c r="K378" s="1"/>
      <c r="L378" s="1"/>
    </row>
    <row r="379" spans="3:12" x14ac:dyDescent="0.25">
      <c r="H379" s="1"/>
      <c r="K379" s="1"/>
      <c r="L379" s="1"/>
    </row>
    <row r="380" spans="3:12" x14ac:dyDescent="0.25">
      <c r="H380" s="1"/>
      <c r="K380" s="1"/>
      <c r="L380" s="1"/>
    </row>
    <row r="381" spans="3:12" x14ac:dyDescent="0.25">
      <c r="K381" s="1"/>
      <c r="L381" s="1"/>
    </row>
    <row r="385" spans="3:4" ht="15.75" x14ac:dyDescent="0.25">
      <c r="C385" s="50" t="str">
        <f>+C222</f>
        <v>Resumen del trimestre octubre-diciembre 2025</v>
      </c>
      <c r="D385" s="51"/>
    </row>
    <row r="386" spans="3:4" x14ac:dyDescent="0.25">
      <c r="C386" s="14" t="s">
        <v>28</v>
      </c>
      <c r="D386" s="14" t="s">
        <v>11</v>
      </c>
    </row>
    <row r="387" spans="3:4" x14ac:dyDescent="0.25">
      <c r="C387" s="15" t="s">
        <v>30</v>
      </c>
      <c r="D387" s="43">
        <f>+D327+D349+D366</f>
        <v>5730</v>
      </c>
    </row>
    <row r="388" spans="3:4" x14ac:dyDescent="0.25">
      <c r="C388" s="15" t="s">
        <v>31</v>
      </c>
      <c r="D388" s="43">
        <f>+D328+D350+D367</f>
        <v>1447</v>
      </c>
    </row>
    <row r="389" spans="3:4" x14ac:dyDescent="0.25">
      <c r="C389" s="15" t="s">
        <v>32</v>
      </c>
      <c r="D389" s="43">
        <f>+D329+D351+D368</f>
        <v>39</v>
      </c>
    </row>
    <row r="390" spans="3:4" x14ac:dyDescent="0.25">
      <c r="C390" s="16" t="s">
        <v>29</v>
      </c>
      <c r="D390" s="22">
        <f>SUM(D387:D389)</f>
        <v>7216</v>
      </c>
    </row>
    <row r="433" spans="4:4" x14ac:dyDescent="0.25">
      <c r="D433" s="44"/>
    </row>
    <row r="434" spans="4:4" x14ac:dyDescent="0.25">
      <c r="D434" s="44"/>
    </row>
  </sheetData>
  <sortState xmlns:xlrd2="http://schemas.microsoft.com/office/spreadsheetml/2017/richdata2" ref="B281:C292">
    <sortCondition descending="1" ref="C281:C292"/>
  </sortState>
  <mergeCells count="27">
    <mergeCell ref="B267:G267"/>
    <mergeCell ref="C268:E268"/>
    <mergeCell ref="D96:I96"/>
    <mergeCell ref="D49:H49"/>
    <mergeCell ref="B256:D256"/>
    <mergeCell ref="B257:D257"/>
    <mergeCell ref="I13:I14"/>
    <mergeCell ref="C13:C14"/>
    <mergeCell ref="D13:D14"/>
    <mergeCell ref="E13:E14"/>
    <mergeCell ref="F13:G13"/>
    <mergeCell ref="H13:H14"/>
    <mergeCell ref="C25:D25"/>
    <mergeCell ref="C28:C29"/>
    <mergeCell ref="D28:D29"/>
    <mergeCell ref="E28:E29"/>
    <mergeCell ref="F28:G28"/>
    <mergeCell ref="C47:D47"/>
    <mergeCell ref="H28:H29"/>
    <mergeCell ref="I28:I29"/>
    <mergeCell ref="C42:D42"/>
    <mergeCell ref="C44:C45"/>
    <mergeCell ref="D44:D45"/>
    <mergeCell ref="E44:E45"/>
    <mergeCell ref="F44:G44"/>
    <mergeCell ref="H44:H45"/>
    <mergeCell ref="I44:I45"/>
  </mergeCells>
  <phoneticPr fontId="4" type="noConversion"/>
  <pageMargins left="0.70866141732283472" right="0.70866141732283472" top="0.74803149606299213" bottom="0.74803149606299213" header="0.31496062992125984" footer="0.31496062992125984"/>
  <pageSetup paperSize="5" scale="45" fitToHeight="0" orientation="portrait" horizontalDpi="0" verticalDpi="0" r:id="rId1"/>
  <rowBreaks count="2" manualBreakCount="2">
    <brk id="344" min="1" max="15" man="1"/>
    <brk id="421" min="1" max="15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9D5A4-53B3-4517-853D-8F66CCB8290B}">
  <dimension ref="A1:K168"/>
  <sheetViews>
    <sheetView workbookViewId="0">
      <selection activeCell="I7" sqref="I7"/>
    </sheetView>
  </sheetViews>
  <sheetFormatPr baseColWidth="10" defaultRowHeight="15" x14ac:dyDescent="0.25"/>
  <cols>
    <col min="1" max="1" width="18" customWidth="1"/>
    <col min="2" max="2" width="26.7109375" customWidth="1"/>
    <col min="3" max="3" width="14.5703125" customWidth="1"/>
    <col min="4" max="4" width="10.42578125" customWidth="1"/>
    <col min="5" max="5" width="9.28515625" customWidth="1"/>
    <col min="6" max="6" width="20.7109375" customWidth="1"/>
    <col min="7" max="7" width="16.5703125" customWidth="1"/>
    <col min="8" max="8" width="13.28515625" customWidth="1"/>
  </cols>
  <sheetData>
    <row r="1" spans="1:7" x14ac:dyDescent="0.25">
      <c r="B1" t="s">
        <v>103</v>
      </c>
    </row>
    <row r="2" spans="1:7" x14ac:dyDescent="0.25">
      <c r="A2" t="s">
        <v>9</v>
      </c>
    </row>
    <row r="3" spans="1:7" x14ac:dyDescent="0.25">
      <c r="A3" s="54" t="s">
        <v>0</v>
      </c>
      <c r="B3" s="54"/>
      <c r="C3" s="54"/>
      <c r="D3" s="54"/>
      <c r="E3" s="54"/>
      <c r="F3" s="54"/>
    </row>
    <row r="4" spans="1:7" s="54" customFormat="1" ht="20.25" customHeight="1" x14ac:dyDescent="0.25">
      <c r="C4" s="62" t="s">
        <v>55</v>
      </c>
      <c r="D4" s="23"/>
    </row>
    <row r="5" spans="1:7" ht="15" customHeight="1" x14ac:dyDescent="0.25">
      <c r="A5" s="148" t="s">
        <v>1</v>
      </c>
      <c r="B5" s="148" t="s">
        <v>2</v>
      </c>
      <c r="C5" s="149" t="s">
        <v>3</v>
      </c>
      <c r="D5" s="150" t="s">
        <v>4</v>
      </c>
      <c r="E5" s="150"/>
      <c r="F5" s="149" t="s">
        <v>5</v>
      </c>
      <c r="G5" s="148" t="s">
        <v>6</v>
      </c>
    </row>
    <row r="6" spans="1:7" x14ac:dyDescent="0.25">
      <c r="A6" s="148"/>
      <c r="B6" s="148"/>
      <c r="C6" s="149"/>
      <c r="D6" s="57" t="s">
        <v>7</v>
      </c>
      <c r="E6" s="57" t="s">
        <v>8</v>
      </c>
      <c r="F6" s="149"/>
      <c r="G6" s="148"/>
    </row>
    <row r="7" spans="1:7" ht="60" x14ac:dyDescent="0.25">
      <c r="A7" s="60">
        <v>1</v>
      </c>
      <c r="B7" s="61" t="s">
        <v>56</v>
      </c>
      <c r="C7" s="60">
        <v>74</v>
      </c>
      <c r="D7" s="59">
        <v>43</v>
      </c>
      <c r="E7" s="59">
        <v>31</v>
      </c>
      <c r="F7" s="61" t="s">
        <v>57</v>
      </c>
      <c r="G7" s="84" t="s">
        <v>58</v>
      </c>
    </row>
    <row r="8" spans="1:7" ht="63" customHeight="1" x14ac:dyDescent="0.25">
      <c r="A8" s="60">
        <v>2</v>
      </c>
      <c r="B8" s="61" t="s">
        <v>59</v>
      </c>
      <c r="C8" s="60">
        <v>27</v>
      </c>
      <c r="D8" s="59">
        <v>19</v>
      </c>
      <c r="E8" s="59">
        <v>8</v>
      </c>
      <c r="F8" s="61" t="s">
        <v>60</v>
      </c>
      <c r="G8" s="84" t="s">
        <v>61</v>
      </c>
    </row>
    <row r="9" spans="1:7" ht="75" customHeight="1" x14ac:dyDescent="0.25">
      <c r="A9" s="60">
        <v>3</v>
      </c>
      <c r="B9" s="61" t="s">
        <v>62</v>
      </c>
      <c r="C9" s="60">
        <v>147</v>
      </c>
      <c r="D9" s="59">
        <v>78</v>
      </c>
      <c r="E9" s="59">
        <v>69</v>
      </c>
      <c r="F9" s="61" t="s">
        <v>63</v>
      </c>
      <c r="G9" s="84" t="s">
        <v>64</v>
      </c>
    </row>
    <row r="10" spans="1:7" ht="60" customHeight="1" x14ac:dyDescent="0.25">
      <c r="A10" s="60">
        <v>4</v>
      </c>
      <c r="B10" s="61" t="s">
        <v>65</v>
      </c>
      <c r="C10" s="60">
        <v>127</v>
      </c>
      <c r="D10" s="59">
        <v>78</v>
      </c>
      <c r="E10" s="59">
        <v>49</v>
      </c>
      <c r="F10" s="61" t="s">
        <v>66</v>
      </c>
      <c r="G10" s="84"/>
    </row>
    <row r="11" spans="1:7" ht="33.75" customHeight="1" x14ac:dyDescent="0.25">
      <c r="A11" s="151" t="s">
        <v>68</v>
      </c>
      <c r="B11" s="151"/>
      <c r="C11" s="57">
        <f>SUM(C7:C10)</f>
        <v>375</v>
      </c>
      <c r="D11" s="57">
        <f>SUM(D7:D10)</f>
        <v>218</v>
      </c>
      <c r="E11" s="57">
        <f>SUM(E7:E10)</f>
        <v>157</v>
      </c>
    </row>
    <row r="12" spans="1:7" x14ac:dyDescent="0.25">
      <c r="C12" s="63" t="s">
        <v>67</v>
      </c>
    </row>
    <row r="13" spans="1:7" ht="15" customHeight="1" x14ac:dyDescent="0.25">
      <c r="A13" s="148" t="s">
        <v>1</v>
      </c>
      <c r="B13" s="148" t="s">
        <v>2</v>
      </c>
      <c r="C13" s="149" t="s">
        <v>3</v>
      </c>
      <c r="D13" s="150" t="s">
        <v>4</v>
      </c>
      <c r="E13" s="152"/>
      <c r="F13" s="149" t="s">
        <v>5</v>
      </c>
      <c r="G13" s="148" t="s">
        <v>6</v>
      </c>
    </row>
    <row r="14" spans="1:7" x14ac:dyDescent="0.25">
      <c r="A14" s="148"/>
      <c r="B14" s="148"/>
      <c r="C14" s="148"/>
      <c r="D14" s="57" t="s">
        <v>7</v>
      </c>
      <c r="E14" s="57" t="s">
        <v>8</v>
      </c>
      <c r="F14" s="149"/>
      <c r="G14" s="148"/>
    </row>
    <row r="15" spans="1:7" ht="33" customHeight="1" x14ac:dyDescent="0.25">
      <c r="A15" s="60">
        <v>1</v>
      </c>
      <c r="B15" s="61" t="s">
        <v>70</v>
      </c>
      <c r="C15" s="60">
        <v>84</v>
      </c>
      <c r="D15" s="59">
        <v>53</v>
      </c>
      <c r="E15" s="59">
        <v>31</v>
      </c>
      <c r="F15" s="61" t="s">
        <v>71</v>
      </c>
      <c r="G15" s="84" t="s">
        <v>72</v>
      </c>
    </row>
    <row r="16" spans="1:7" ht="44.25" customHeight="1" x14ac:dyDescent="0.25">
      <c r="A16" s="60">
        <v>2</v>
      </c>
      <c r="B16" s="61" t="s">
        <v>73</v>
      </c>
      <c r="C16" s="60">
        <v>49</v>
      </c>
      <c r="D16" s="59">
        <v>38</v>
      </c>
      <c r="E16" s="59">
        <v>11</v>
      </c>
      <c r="F16" s="61" t="s">
        <v>74</v>
      </c>
      <c r="G16" s="84" t="s">
        <v>75</v>
      </c>
    </row>
    <row r="17" spans="1:7" ht="44.25" customHeight="1" x14ac:dyDescent="0.25">
      <c r="A17" s="60">
        <v>3</v>
      </c>
      <c r="B17" s="61" t="s">
        <v>76</v>
      </c>
      <c r="C17" s="60">
        <v>22</v>
      </c>
      <c r="D17" s="59">
        <v>14</v>
      </c>
      <c r="E17" s="59">
        <v>8</v>
      </c>
      <c r="F17" s="61" t="s">
        <v>77</v>
      </c>
      <c r="G17" s="84" t="s">
        <v>78</v>
      </c>
    </row>
    <row r="18" spans="1:7" ht="45.75" customHeight="1" x14ac:dyDescent="0.25">
      <c r="A18" s="60">
        <v>4</v>
      </c>
      <c r="B18" s="61" t="s">
        <v>79</v>
      </c>
      <c r="C18" s="60">
        <v>84</v>
      </c>
      <c r="D18" s="59">
        <v>37</v>
      </c>
      <c r="E18" s="59">
        <v>47</v>
      </c>
      <c r="F18" s="61" t="s">
        <v>80</v>
      </c>
      <c r="G18" s="84" t="s">
        <v>81</v>
      </c>
    </row>
    <row r="19" spans="1:7" ht="30.75" customHeight="1" x14ac:dyDescent="0.25">
      <c r="A19" s="151" t="s">
        <v>69</v>
      </c>
      <c r="B19" s="151"/>
      <c r="C19" s="57">
        <f>SUM(C15:C18)</f>
        <v>239</v>
      </c>
      <c r="D19" s="57">
        <f>SUM(D15:D18)</f>
        <v>142</v>
      </c>
      <c r="E19" s="57">
        <f>SUM(E15:E18)</f>
        <v>97</v>
      </c>
    </row>
    <row r="20" spans="1:7" x14ac:dyDescent="0.25">
      <c r="C20" s="63" t="s">
        <v>99</v>
      </c>
    </row>
    <row r="21" spans="1:7" x14ac:dyDescent="0.25">
      <c r="A21" s="148" t="s">
        <v>1</v>
      </c>
      <c r="B21" s="148" t="s">
        <v>2</v>
      </c>
      <c r="C21" s="149" t="s">
        <v>3</v>
      </c>
      <c r="D21" s="150" t="s">
        <v>4</v>
      </c>
      <c r="E21" s="152"/>
      <c r="F21" s="149" t="s">
        <v>5</v>
      </c>
      <c r="G21" s="148" t="s">
        <v>6</v>
      </c>
    </row>
    <row r="22" spans="1:7" x14ac:dyDescent="0.25">
      <c r="A22" s="148"/>
      <c r="B22" s="148"/>
      <c r="C22" s="148"/>
      <c r="D22" s="57" t="s">
        <v>7</v>
      </c>
      <c r="E22" s="57" t="s">
        <v>8</v>
      </c>
      <c r="F22" s="148"/>
      <c r="G22" s="148"/>
    </row>
    <row r="23" spans="1:7" ht="32.25" customHeight="1" x14ac:dyDescent="0.25">
      <c r="A23" s="60">
        <v>1</v>
      </c>
      <c r="B23" s="61" t="s">
        <v>83</v>
      </c>
      <c r="C23" s="59">
        <v>39</v>
      </c>
      <c r="D23" s="59">
        <v>3</v>
      </c>
      <c r="E23" s="59">
        <v>36</v>
      </c>
      <c r="F23" s="61" t="s">
        <v>84</v>
      </c>
      <c r="G23" s="84" t="s">
        <v>85</v>
      </c>
    </row>
    <row r="24" spans="1:7" ht="32.25" customHeight="1" x14ac:dyDescent="0.25">
      <c r="A24" s="60">
        <v>2</v>
      </c>
      <c r="B24" s="61" t="s">
        <v>86</v>
      </c>
      <c r="C24" s="60">
        <v>26</v>
      </c>
      <c r="D24" s="59">
        <v>12</v>
      </c>
      <c r="E24" s="59">
        <v>14</v>
      </c>
      <c r="F24" s="61" t="s">
        <v>84</v>
      </c>
      <c r="G24" s="84" t="s">
        <v>87</v>
      </c>
    </row>
    <row r="25" spans="1:7" ht="32.25" customHeight="1" x14ac:dyDescent="0.25">
      <c r="A25" s="60">
        <v>3</v>
      </c>
      <c r="B25" s="61" t="s">
        <v>88</v>
      </c>
      <c r="C25" s="60">
        <v>24</v>
      </c>
      <c r="D25" s="59">
        <v>7</v>
      </c>
      <c r="E25" s="59">
        <v>17</v>
      </c>
      <c r="F25" s="61" t="s">
        <v>89</v>
      </c>
      <c r="G25" s="84" t="s">
        <v>90</v>
      </c>
    </row>
    <row r="26" spans="1:7" ht="32.25" customHeight="1" x14ac:dyDescent="0.25">
      <c r="A26" s="60">
        <v>4</v>
      </c>
      <c r="B26" s="61" t="s">
        <v>91</v>
      </c>
      <c r="C26" s="60">
        <v>36</v>
      </c>
      <c r="D26" s="59">
        <v>17</v>
      </c>
      <c r="E26" s="59">
        <v>19</v>
      </c>
      <c r="F26" s="61" t="s">
        <v>92</v>
      </c>
      <c r="G26" s="84" t="s">
        <v>93</v>
      </c>
    </row>
    <row r="27" spans="1:7" ht="32.25" customHeight="1" x14ac:dyDescent="0.25">
      <c r="A27" s="60">
        <v>5</v>
      </c>
      <c r="B27" s="61" t="s">
        <v>94</v>
      </c>
      <c r="C27" s="60">
        <v>39</v>
      </c>
      <c r="D27" s="59">
        <v>3</v>
      </c>
      <c r="E27" s="59">
        <v>36</v>
      </c>
      <c r="F27" s="61" t="s">
        <v>95</v>
      </c>
      <c r="G27" s="84" t="s">
        <v>96</v>
      </c>
    </row>
    <row r="28" spans="1:7" ht="32.25" customHeight="1" x14ac:dyDescent="0.25">
      <c r="A28" s="60">
        <v>6</v>
      </c>
      <c r="B28" s="61" t="s">
        <v>97</v>
      </c>
      <c r="C28" s="60">
        <v>35</v>
      </c>
      <c r="D28" s="59">
        <v>17</v>
      </c>
      <c r="E28" s="59">
        <v>18</v>
      </c>
      <c r="F28" s="61" t="s">
        <v>95</v>
      </c>
      <c r="G28" s="84" t="s">
        <v>98</v>
      </c>
    </row>
    <row r="29" spans="1:7" ht="29.25" customHeight="1" x14ac:dyDescent="0.25">
      <c r="A29" s="151" t="s">
        <v>82</v>
      </c>
      <c r="B29" s="151"/>
      <c r="C29" s="57">
        <f>SUM(C23:C28)</f>
        <v>199</v>
      </c>
      <c r="D29" s="57">
        <f>SUM(D23:D28)</f>
        <v>59</v>
      </c>
      <c r="E29" s="57">
        <f>SUM(E23:E28)</f>
        <v>140</v>
      </c>
    </row>
    <row r="30" spans="1:7" x14ac:dyDescent="0.25">
      <c r="A30" s="152" t="s">
        <v>104</v>
      </c>
      <c r="B30" s="152"/>
      <c r="C30" s="152"/>
      <c r="D30" s="152"/>
      <c r="E30" s="152"/>
    </row>
    <row r="32" spans="1:7" ht="28.5" customHeight="1" x14ac:dyDescent="0.25">
      <c r="A32" s="54" t="s">
        <v>10</v>
      </c>
      <c r="B32" s="85" t="s">
        <v>12</v>
      </c>
      <c r="C32" s="85" t="s">
        <v>39</v>
      </c>
      <c r="D32" s="57" t="s">
        <v>13</v>
      </c>
      <c r="E32" s="57" t="s">
        <v>14</v>
      </c>
    </row>
    <row r="33" spans="1:7" x14ac:dyDescent="0.25">
      <c r="A33" t="s">
        <v>100</v>
      </c>
      <c r="B33" s="18">
        <v>4</v>
      </c>
      <c r="C33" s="57">
        <f>+C11</f>
        <v>375</v>
      </c>
      <c r="D33" s="57">
        <f>+D11</f>
        <v>218</v>
      </c>
      <c r="E33" s="57">
        <v>157</v>
      </c>
    </row>
    <row r="34" spans="1:7" x14ac:dyDescent="0.25">
      <c r="A34" t="s">
        <v>101</v>
      </c>
      <c r="B34" s="18">
        <v>4</v>
      </c>
      <c r="C34" s="57">
        <f>+C19</f>
        <v>239</v>
      </c>
      <c r="D34" s="57">
        <f>+D19</f>
        <v>142</v>
      </c>
      <c r="E34" s="57">
        <f>+E19</f>
        <v>97</v>
      </c>
    </row>
    <row r="35" spans="1:7" x14ac:dyDescent="0.25">
      <c r="A35" t="s">
        <v>102</v>
      </c>
      <c r="B35" s="18">
        <v>6</v>
      </c>
      <c r="C35" s="57">
        <f>+C29</f>
        <v>199</v>
      </c>
      <c r="D35" s="57">
        <f>+D29</f>
        <v>59</v>
      </c>
      <c r="E35" s="57">
        <f>+E29</f>
        <v>140</v>
      </c>
    </row>
    <row r="36" spans="1:7" x14ac:dyDescent="0.25">
      <c r="A36" t="s">
        <v>15</v>
      </c>
      <c r="B36" s="18">
        <f>SUM(B33:B35)</f>
        <v>14</v>
      </c>
      <c r="C36" s="18">
        <f>SUM(C33:C35)</f>
        <v>813</v>
      </c>
      <c r="D36" s="18">
        <f>SUM(D33:D35)</f>
        <v>419</v>
      </c>
      <c r="E36" s="18">
        <f>SUM(E33:E35)</f>
        <v>394</v>
      </c>
      <c r="F36" s="18"/>
      <c r="G36" s="18"/>
    </row>
    <row r="37" spans="1:7" x14ac:dyDescent="0.25">
      <c r="A37" t="s">
        <v>16</v>
      </c>
    </row>
    <row r="38" spans="1:7" ht="18" customHeight="1" x14ac:dyDescent="0.25">
      <c r="A38" s="152" t="str">
        <f>+$A$30</f>
        <v>Resumen del trimestre abril-junio 2024</v>
      </c>
      <c r="B38" s="152"/>
      <c r="C38" s="152"/>
      <c r="D38" s="152"/>
      <c r="E38" s="152"/>
      <c r="F38" s="152"/>
    </row>
    <row r="39" spans="1:7" ht="45" x14ac:dyDescent="0.25">
      <c r="A39" s="58" t="s">
        <v>10</v>
      </c>
      <c r="B39" s="58" t="s">
        <v>36</v>
      </c>
      <c r="C39" s="58" t="s">
        <v>17</v>
      </c>
      <c r="D39" s="58" t="s">
        <v>18</v>
      </c>
      <c r="E39" s="89" t="s">
        <v>119</v>
      </c>
    </row>
    <row r="40" spans="1:7" x14ac:dyDescent="0.25">
      <c r="A40" s="58" t="str">
        <f>+$A$33</f>
        <v>Abril</v>
      </c>
      <c r="B40" s="58">
        <v>2</v>
      </c>
      <c r="C40" s="58">
        <v>0</v>
      </c>
      <c r="D40" s="58"/>
      <c r="E40" s="58"/>
    </row>
    <row r="41" spans="1:7" x14ac:dyDescent="0.25">
      <c r="A41" s="58" t="str">
        <f>+$A$34</f>
        <v>Mayo</v>
      </c>
      <c r="B41" s="58">
        <v>1</v>
      </c>
      <c r="C41" s="58"/>
      <c r="D41" s="58">
        <v>1</v>
      </c>
      <c r="E41" s="58"/>
    </row>
    <row r="42" spans="1:7" x14ac:dyDescent="0.25">
      <c r="A42" s="58" t="str">
        <f>+$A$35</f>
        <v>Junio</v>
      </c>
      <c r="B42" s="58">
        <v>0</v>
      </c>
      <c r="C42" s="58"/>
      <c r="D42" s="58"/>
      <c r="E42" s="58">
        <v>1</v>
      </c>
    </row>
    <row r="43" spans="1:7" x14ac:dyDescent="0.25">
      <c r="A43" t="s">
        <v>15</v>
      </c>
      <c r="B43" s="18">
        <f>SUM(B40:B42)</f>
        <v>3</v>
      </c>
      <c r="C43" s="18">
        <f>SUM(C40:C42)</f>
        <v>0</v>
      </c>
      <c r="D43" s="18">
        <f>SUM(D40:D42)</f>
        <v>1</v>
      </c>
      <c r="E43" s="18">
        <f>SUM(E40:E42)</f>
        <v>1</v>
      </c>
    </row>
    <row r="44" spans="1:7" x14ac:dyDescent="0.25">
      <c r="A44" s="54" t="s">
        <v>38</v>
      </c>
      <c r="B44" s="54"/>
      <c r="C44" s="54"/>
      <c r="D44" s="54"/>
    </row>
    <row r="45" spans="1:7" x14ac:dyDescent="0.25">
      <c r="A45" s="58" t="s">
        <v>10</v>
      </c>
      <c r="B45" s="58" t="s">
        <v>11</v>
      </c>
    </row>
    <row r="46" spans="1:7" x14ac:dyDescent="0.25">
      <c r="A46" s="58" t="str">
        <f>+$A$33</f>
        <v>Abril</v>
      </c>
      <c r="B46" s="58">
        <v>5</v>
      </c>
    </row>
    <row r="47" spans="1:7" x14ac:dyDescent="0.25">
      <c r="A47" s="58" t="str">
        <f>+$A$34</f>
        <v>Mayo</v>
      </c>
      <c r="B47" s="58">
        <v>9</v>
      </c>
    </row>
    <row r="48" spans="1:7" x14ac:dyDescent="0.25">
      <c r="A48" s="58" t="str">
        <f>+$A$35</f>
        <v>Junio</v>
      </c>
      <c r="B48" s="58">
        <v>10</v>
      </c>
    </row>
    <row r="49" spans="1:2" x14ac:dyDescent="0.25">
      <c r="A49" s="17" t="s">
        <v>40</v>
      </c>
      <c r="B49" s="18">
        <f>SUM(B46:B48)</f>
        <v>24</v>
      </c>
    </row>
    <row r="50" spans="1:2" x14ac:dyDescent="0.25">
      <c r="A50" t="s">
        <v>34</v>
      </c>
    </row>
    <row r="51" spans="1:2" x14ac:dyDescent="0.25">
      <c r="A51" s="67">
        <v>45383</v>
      </c>
    </row>
    <row r="52" spans="1:2" x14ac:dyDescent="0.25">
      <c r="A52" s="86" t="s">
        <v>19</v>
      </c>
      <c r="B52" s="86" t="s">
        <v>11</v>
      </c>
    </row>
    <row r="53" spans="1:2" x14ac:dyDescent="0.25">
      <c r="A53" s="66" t="s">
        <v>41</v>
      </c>
      <c r="B53" s="86">
        <v>0</v>
      </c>
    </row>
    <row r="54" spans="1:2" ht="30" x14ac:dyDescent="0.25">
      <c r="A54" s="85" t="s">
        <v>42</v>
      </c>
      <c r="B54" s="86">
        <v>2</v>
      </c>
    </row>
    <row r="55" spans="1:2" ht="30" x14ac:dyDescent="0.25">
      <c r="A55" s="85" t="s">
        <v>20</v>
      </c>
      <c r="B55" s="86">
        <v>0</v>
      </c>
    </row>
    <row r="56" spans="1:2" ht="30" x14ac:dyDescent="0.25">
      <c r="A56" s="64" t="s">
        <v>21</v>
      </c>
      <c r="B56" s="86">
        <v>6</v>
      </c>
    </row>
    <row r="57" spans="1:2" ht="30" x14ac:dyDescent="0.25">
      <c r="A57" s="64" t="s">
        <v>43</v>
      </c>
      <c r="B57" s="86">
        <v>19</v>
      </c>
    </row>
    <row r="58" spans="1:2" x14ac:dyDescent="0.25">
      <c r="A58" s="64" t="s">
        <v>52</v>
      </c>
      <c r="B58" s="86">
        <v>0</v>
      </c>
    </row>
    <row r="59" spans="1:2" x14ac:dyDescent="0.25">
      <c r="A59" s="64" t="s">
        <v>51</v>
      </c>
      <c r="B59" s="86">
        <v>0</v>
      </c>
    </row>
    <row r="60" spans="1:2" x14ac:dyDescent="0.25">
      <c r="A60" s="87" t="s">
        <v>15</v>
      </c>
      <c r="B60" s="87">
        <f>SUM(B53:B59)</f>
        <v>27</v>
      </c>
    </row>
    <row r="61" spans="1:2" x14ac:dyDescent="0.25">
      <c r="A61" s="67">
        <v>45413</v>
      </c>
    </row>
    <row r="62" spans="1:2" x14ac:dyDescent="0.25">
      <c r="A62" s="86" t="s">
        <v>19</v>
      </c>
      <c r="B62" s="86" t="s">
        <v>11</v>
      </c>
    </row>
    <row r="63" spans="1:2" x14ac:dyDescent="0.25">
      <c r="A63" s="66" t="s">
        <v>41</v>
      </c>
      <c r="B63" s="86">
        <v>5</v>
      </c>
    </row>
    <row r="64" spans="1:2" ht="30" x14ac:dyDescent="0.25">
      <c r="A64" s="85" t="s">
        <v>42</v>
      </c>
      <c r="B64" s="86">
        <v>1</v>
      </c>
    </row>
    <row r="65" spans="1:6" ht="30" x14ac:dyDescent="0.25">
      <c r="A65" s="85" t="s">
        <v>20</v>
      </c>
      <c r="B65" s="86">
        <v>0</v>
      </c>
    </row>
    <row r="66" spans="1:6" ht="30" x14ac:dyDescent="0.25">
      <c r="A66" s="64" t="s">
        <v>21</v>
      </c>
      <c r="B66" s="86">
        <v>0</v>
      </c>
    </row>
    <row r="67" spans="1:6" ht="30" x14ac:dyDescent="0.25">
      <c r="A67" s="64" t="s">
        <v>43</v>
      </c>
      <c r="B67" s="86">
        <v>6</v>
      </c>
    </row>
    <row r="68" spans="1:6" x14ac:dyDescent="0.25">
      <c r="A68" s="64" t="s">
        <v>52</v>
      </c>
      <c r="B68" s="86">
        <v>0</v>
      </c>
    </row>
    <row r="69" spans="1:6" x14ac:dyDescent="0.25">
      <c r="A69" s="64" t="s">
        <v>51</v>
      </c>
      <c r="B69" s="86">
        <v>0</v>
      </c>
    </row>
    <row r="70" spans="1:6" x14ac:dyDescent="0.25">
      <c r="A70" s="87" t="s">
        <v>15</v>
      </c>
      <c r="B70" s="86">
        <f>SUM(B63:B69)</f>
        <v>12</v>
      </c>
    </row>
    <row r="71" spans="1:6" x14ac:dyDescent="0.25">
      <c r="A71" s="67">
        <v>45444</v>
      </c>
      <c r="B71" s="18"/>
    </row>
    <row r="72" spans="1:6" x14ac:dyDescent="0.25">
      <c r="A72" s="86" t="s">
        <v>19</v>
      </c>
      <c r="B72" s="86" t="s">
        <v>11</v>
      </c>
    </row>
    <row r="73" spans="1:6" x14ac:dyDescent="0.25">
      <c r="A73" s="66" t="s">
        <v>41</v>
      </c>
      <c r="B73" s="86">
        <v>24</v>
      </c>
    </row>
    <row r="74" spans="1:6" ht="30" x14ac:dyDescent="0.25">
      <c r="A74" s="85" t="s">
        <v>42</v>
      </c>
      <c r="B74" s="86">
        <v>218</v>
      </c>
    </row>
    <row r="75" spans="1:6" ht="30" x14ac:dyDescent="0.25">
      <c r="A75" s="85" t="s">
        <v>20</v>
      </c>
      <c r="B75" s="86">
        <v>0</v>
      </c>
      <c r="E75" s="32"/>
      <c r="F75" s="32"/>
    </row>
    <row r="76" spans="1:6" ht="30" x14ac:dyDescent="0.25">
      <c r="A76" s="64" t="s">
        <v>21</v>
      </c>
      <c r="B76" s="86">
        <v>8</v>
      </c>
    </row>
    <row r="77" spans="1:6" ht="30" x14ac:dyDescent="0.25">
      <c r="A77" s="64" t="s">
        <v>43</v>
      </c>
      <c r="B77" s="86">
        <v>22</v>
      </c>
    </row>
    <row r="78" spans="1:6" x14ac:dyDescent="0.25">
      <c r="A78" s="64" t="s">
        <v>52</v>
      </c>
      <c r="B78" s="86">
        <v>0</v>
      </c>
    </row>
    <row r="79" spans="1:6" x14ac:dyDescent="0.25">
      <c r="A79" s="64" t="s">
        <v>51</v>
      </c>
      <c r="B79" s="86">
        <v>0</v>
      </c>
    </row>
    <row r="80" spans="1:6" x14ac:dyDescent="0.25">
      <c r="A80" s="87" t="s">
        <v>15</v>
      </c>
      <c r="B80" s="86">
        <f>SUM(B73:B79)</f>
        <v>272</v>
      </c>
    </row>
    <row r="81" spans="1:7" x14ac:dyDescent="0.25">
      <c r="A81" t="s">
        <v>35</v>
      </c>
      <c r="B81" s="17"/>
      <c r="D81" s="17"/>
    </row>
    <row r="82" spans="1:7" x14ac:dyDescent="0.25">
      <c r="A82" s="17" t="str">
        <f>+$A$38</f>
        <v>Resumen del trimestre abril-junio 2024</v>
      </c>
      <c r="B82" s="17"/>
    </row>
    <row r="83" spans="1:7" x14ac:dyDescent="0.25">
      <c r="A83" s="86" t="s">
        <v>19</v>
      </c>
      <c r="B83" s="86" t="s">
        <v>11</v>
      </c>
    </row>
    <row r="84" spans="1:7" x14ac:dyDescent="0.25">
      <c r="A84" s="66" t="s">
        <v>41</v>
      </c>
      <c r="B84" s="86">
        <f>+B53+B63+B73</f>
        <v>29</v>
      </c>
    </row>
    <row r="85" spans="1:7" ht="30" x14ac:dyDescent="0.25">
      <c r="A85" s="85" t="s">
        <v>42</v>
      </c>
      <c r="B85" s="86">
        <f>+B54+B64+B74</f>
        <v>221</v>
      </c>
    </row>
    <row r="86" spans="1:7" ht="30" x14ac:dyDescent="0.25">
      <c r="A86" s="85" t="s">
        <v>20</v>
      </c>
      <c r="B86" s="86">
        <f>+B55+B65+B75</f>
        <v>0</v>
      </c>
    </row>
    <row r="87" spans="1:7" ht="30" x14ac:dyDescent="0.25">
      <c r="A87" s="64" t="s">
        <v>21</v>
      </c>
      <c r="B87" s="86">
        <f>+B56+B66+B76</f>
        <v>14</v>
      </c>
    </row>
    <row r="88" spans="1:7" ht="30" x14ac:dyDescent="0.25">
      <c r="A88" s="64" t="s">
        <v>43</v>
      </c>
      <c r="B88" s="86">
        <f>+B57+B67+B77</f>
        <v>47</v>
      </c>
    </row>
    <row r="89" spans="1:7" x14ac:dyDescent="0.25">
      <c r="A89" s="64" t="s">
        <v>52</v>
      </c>
      <c r="B89" s="86">
        <v>0</v>
      </c>
    </row>
    <row r="90" spans="1:7" x14ac:dyDescent="0.25">
      <c r="A90" s="64" t="s">
        <v>51</v>
      </c>
      <c r="B90" s="86">
        <v>0</v>
      </c>
    </row>
    <row r="91" spans="1:7" x14ac:dyDescent="0.25">
      <c r="A91" s="87" t="s">
        <v>15</v>
      </c>
      <c r="B91" s="86">
        <f>SUM(B84:B90)</f>
        <v>311</v>
      </c>
    </row>
    <row r="92" spans="1:7" x14ac:dyDescent="0.25">
      <c r="A92" t="s">
        <v>24</v>
      </c>
    </row>
    <row r="93" spans="1:7" x14ac:dyDescent="0.25">
      <c r="A93" s="153" t="s">
        <v>33</v>
      </c>
      <c r="B93" s="153"/>
      <c r="C93" s="153"/>
      <c r="D93" s="77"/>
    </row>
    <row r="94" spans="1:7" ht="0.75" customHeight="1" x14ac:dyDescent="0.25">
      <c r="A94" s="153"/>
      <c r="B94" s="153"/>
      <c r="C94" s="153"/>
      <c r="D94" s="17"/>
      <c r="F94" s="32"/>
      <c r="G94" s="32"/>
    </row>
    <row r="95" spans="1:7" x14ac:dyDescent="0.25">
      <c r="A95" s="17" t="str">
        <f>+$A$38</f>
        <v>Resumen del trimestre abril-junio 2024</v>
      </c>
      <c r="B95" s="17"/>
    </row>
    <row r="96" spans="1:7" x14ac:dyDescent="0.25">
      <c r="A96" s="66" t="s">
        <v>4</v>
      </c>
      <c r="B96" s="66" t="s">
        <v>11</v>
      </c>
      <c r="C96" s="66" t="s">
        <v>22</v>
      </c>
    </row>
    <row r="97" spans="1:11" ht="15" customHeight="1" x14ac:dyDescent="0.25">
      <c r="A97" s="66" t="s">
        <v>13</v>
      </c>
      <c r="B97" s="75">
        <v>958</v>
      </c>
      <c r="C97" s="78">
        <f>+B97/B99</f>
        <v>0.77822908204711616</v>
      </c>
      <c r="E97" s="77"/>
      <c r="F97" s="79"/>
      <c r="G97" s="79"/>
      <c r="H97" s="13"/>
      <c r="I97" s="13"/>
      <c r="J97" s="13"/>
      <c r="K97" s="13"/>
    </row>
    <row r="98" spans="1:11" x14ac:dyDescent="0.25">
      <c r="A98" s="66" t="s">
        <v>14</v>
      </c>
      <c r="B98" s="75">
        <v>273</v>
      </c>
      <c r="C98" s="78">
        <f>+B98/B99</f>
        <v>0.22177091795288384</v>
      </c>
      <c r="E98" s="18"/>
      <c r="F98" s="1"/>
      <c r="G98" s="1"/>
      <c r="H98" s="1"/>
      <c r="I98" s="1"/>
      <c r="J98" s="1"/>
    </row>
    <row r="99" spans="1:11" x14ac:dyDescent="0.25">
      <c r="A99" s="66" t="s">
        <v>23</v>
      </c>
      <c r="B99" s="80">
        <f>SUM(B97:B98)</f>
        <v>1231</v>
      </c>
      <c r="C99" s="78">
        <f>SUM(C97:C98)</f>
        <v>1</v>
      </c>
    </row>
    <row r="100" spans="1:11" ht="23.25" customHeight="1" x14ac:dyDescent="0.25">
      <c r="A100" s="154" t="s">
        <v>50</v>
      </c>
      <c r="B100" s="154"/>
      <c r="C100" s="154"/>
      <c r="D100" s="64"/>
      <c r="E100" s="64"/>
    </row>
    <row r="101" spans="1:11" x14ac:dyDescent="0.25">
      <c r="A101" s="17" t="str">
        <f>+$A$38</f>
        <v>Resumen del trimestre abril-junio 2024</v>
      </c>
      <c r="B101" s="17"/>
    </row>
    <row r="102" spans="1:11" x14ac:dyDescent="0.25">
      <c r="A102" s="66" t="s">
        <v>4</v>
      </c>
      <c r="B102" s="66" t="s">
        <v>11</v>
      </c>
      <c r="C102" s="66" t="s">
        <v>22</v>
      </c>
    </row>
    <row r="103" spans="1:11" x14ac:dyDescent="0.25">
      <c r="A103" s="66" t="s">
        <v>13</v>
      </c>
      <c r="B103" s="75">
        <v>606</v>
      </c>
      <c r="C103" s="68">
        <f>+B103/B105</f>
        <v>0.72401433691756267</v>
      </c>
    </row>
    <row r="104" spans="1:11" x14ac:dyDescent="0.25">
      <c r="A104" s="66" t="s">
        <v>14</v>
      </c>
      <c r="B104" s="75">
        <v>231</v>
      </c>
      <c r="C104" s="68">
        <f>+B104/B105</f>
        <v>0.27598566308243727</v>
      </c>
    </row>
    <row r="105" spans="1:11" x14ac:dyDescent="0.25">
      <c r="A105" s="66" t="s">
        <v>23</v>
      </c>
      <c r="B105" s="80">
        <f>SUM(B103:B104)</f>
        <v>837</v>
      </c>
      <c r="C105" s="68">
        <f>SUM(C103:C104)</f>
        <v>1</v>
      </c>
    </row>
    <row r="106" spans="1:11" x14ac:dyDescent="0.25">
      <c r="A106" t="s">
        <v>47</v>
      </c>
      <c r="C106" s="17"/>
    </row>
    <row r="107" spans="1:11" x14ac:dyDescent="0.25">
      <c r="A107" s="69" t="str">
        <f>+$A$101</f>
        <v>Resumen del trimestre abril-junio 2024</v>
      </c>
      <c r="B107" s="17"/>
    </row>
    <row r="108" spans="1:11" x14ac:dyDescent="0.25">
      <c r="A108" t="s">
        <v>19</v>
      </c>
      <c r="B108" t="s">
        <v>11</v>
      </c>
      <c r="C108" t="s">
        <v>22</v>
      </c>
    </row>
    <row r="109" spans="1:11" ht="45" x14ac:dyDescent="0.25">
      <c r="A109" s="64" t="s">
        <v>111</v>
      </c>
      <c r="B109" s="57">
        <v>385</v>
      </c>
      <c r="C109" s="65">
        <f>+B109/B124</f>
        <v>0.32821824381926684</v>
      </c>
    </row>
    <row r="110" spans="1:11" ht="60" x14ac:dyDescent="0.25">
      <c r="A110" s="64" t="s">
        <v>116</v>
      </c>
      <c r="B110" s="57">
        <v>235</v>
      </c>
      <c r="C110" s="65">
        <f>+B110/B124</f>
        <v>0.20034100596760443</v>
      </c>
    </row>
    <row r="111" spans="1:11" ht="22.5" customHeight="1" x14ac:dyDescent="0.25">
      <c r="A111" s="66" t="s">
        <v>105</v>
      </c>
      <c r="B111" s="57">
        <v>169</v>
      </c>
      <c r="C111" s="65">
        <f>+B111/B124</f>
        <v>0.14407502131287298</v>
      </c>
    </row>
    <row r="112" spans="1:11" ht="45" x14ac:dyDescent="0.25">
      <c r="A112" s="64" t="s">
        <v>106</v>
      </c>
      <c r="B112" s="57">
        <v>96</v>
      </c>
      <c r="C112" s="65">
        <f>+B112/B124</f>
        <v>8.1841432225063945E-2</v>
      </c>
    </row>
    <row r="113" spans="1:10" ht="30" customHeight="1" x14ac:dyDescent="0.25">
      <c r="A113" s="64" t="s">
        <v>112</v>
      </c>
      <c r="B113" s="57">
        <v>69</v>
      </c>
      <c r="C113" s="65">
        <f>+B113/B124</f>
        <v>5.8823529411764705E-2</v>
      </c>
    </row>
    <row r="114" spans="1:10" ht="75" x14ac:dyDescent="0.25">
      <c r="A114" s="64" t="s">
        <v>117</v>
      </c>
      <c r="B114" s="57">
        <v>58</v>
      </c>
      <c r="C114" s="65">
        <f>+B114/B124</f>
        <v>4.9445865302642798E-2</v>
      </c>
    </row>
    <row r="115" spans="1:10" ht="60" x14ac:dyDescent="0.25">
      <c r="A115" s="64" t="s">
        <v>113</v>
      </c>
      <c r="B115" s="57">
        <v>43</v>
      </c>
      <c r="C115" s="65">
        <f>+B115/B124</f>
        <v>3.6658141517476553E-2</v>
      </c>
    </row>
    <row r="116" spans="1:10" ht="75" x14ac:dyDescent="0.25">
      <c r="A116" s="64" t="s">
        <v>53</v>
      </c>
      <c r="B116" s="57">
        <v>34</v>
      </c>
      <c r="C116" s="65">
        <f>+B116/B124</f>
        <v>2.8985507246376812E-2</v>
      </c>
    </row>
    <row r="117" spans="1:10" ht="45" x14ac:dyDescent="0.25">
      <c r="A117" s="64" t="s">
        <v>114</v>
      </c>
      <c r="B117" s="57">
        <v>23</v>
      </c>
      <c r="C117" s="65">
        <f>+B117/B124</f>
        <v>1.9607843137254902E-2</v>
      </c>
    </row>
    <row r="118" spans="1:10" x14ac:dyDescent="0.25">
      <c r="A118" s="66" t="s">
        <v>107</v>
      </c>
      <c r="B118" s="57">
        <v>16</v>
      </c>
      <c r="C118" s="65">
        <f>+B118/B124</f>
        <v>1.3640238704177323E-2</v>
      </c>
    </row>
    <row r="119" spans="1:10" ht="27.75" customHeight="1" x14ac:dyDescent="0.25">
      <c r="A119" s="64" t="s">
        <v>115</v>
      </c>
      <c r="B119" s="57">
        <v>13</v>
      </c>
      <c r="C119" s="65">
        <f>+B119/B124</f>
        <v>1.1082693947144074E-2</v>
      </c>
    </row>
    <row r="120" spans="1:10" x14ac:dyDescent="0.25">
      <c r="A120" s="66" t="s">
        <v>108</v>
      </c>
      <c r="B120" s="57">
        <v>12</v>
      </c>
      <c r="C120" s="65">
        <f>+B120/B124</f>
        <v>1.0230179028132993E-2</v>
      </c>
    </row>
    <row r="121" spans="1:10" x14ac:dyDescent="0.25">
      <c r="A121" s="66" t="s">
        <v>109</v>
      </c>
      <c r="B121" s="57">
        <v>9</v>
      </c>
      <c r="C121" s="65">
        <f>+B121/B124</f>
        <v>7.6726342710997444E-3</v>
      </c>
    </row>
    <row r="122" spans="1:10" ht="45" x14ac:dyDescent="0.25">
      <c r="A122" s="64" t="s">
        <v>54</v>
      </c>
      <c r="B122" s="57">
        <v>6</v>
      </c>
      <c r="C122" s="65">
        <f>+B122/B124</f>
        <v>5.1150895140664966E-3</v>
      </c>
      <c r="J122" s="5"/>
    </row>
    <row r="123" spans="1:10" ht="30" x14ac:dyDescent="0.25">
      <c r="A123" s="64" t="s">
        <v>110</v>
      </c>
      <c r="B123" s="57">
        <v>5</v>
      </c>
      <c r="C123" s="65">
        <f>+B123/B124</f>
        <v>4.2625745950554137E-3</v>
      </c>
      <c r="J123" s="5"/>
    </row>
    <row r="124" spans="1:10" x14ac:dyDescent="0.25">
      <c r="A124" s="17" t="s">
        <v>23</v>
      </c>
      <c r="B124" s="57">
        <f>SUM(B109:B123)</f>
        <v>1173</v>
      </c>
      <c r="C124" s="70">
        <f>SUM(C109:C123)</f>
        <v>1.0000000000000002</v>
      </c>
      <c r="J124" s="5"/>
    </row>
    <row r="125" spans="1:10" x14ac:dyDescent="0.25">
      <c r="A125" t="s">
        <v>27</v>
      </c>
      <c r="C125" s="17"/>
    </row>
    <row r="126" spans="1:10" x14ac:dyDescent="0.25">
      <c r="A126" s="69" t="str">
        <f>+$A$101</f>
        <v>Resumen del trimestre abril-junio 2024</v>
      </c>
      <c r="B126" s="17"/>
      <c r="J126" s="5"/>
    </row>
    <row r="127" spans="1:10" ht="30" x14ac:dyDescent="0.25">
      <c r="A127" s="88" t="s">
        <v>10</v>
      </c>
      <c r="B127" s="88" t="s">
        <v>25</v>
      </c>
      <c r="C127" s="60" t="s">
        <v>26</v>
      </c>
      <c r="J127" s="5"/>
    </row>
    <row r="128" spans="1:10" x14ac:dyDescent="0.25">
      <c r="A128" s="58" t="str">
        <f>+$A$33</f>
        <v>Abril</v>
      </c>
      <c r="B128" s="71">
        <v>712</v>
      </c>
      <c r="C128" s="72">
        <v>11</v>
      </c>
      <c r="J128" s="5"/>
    </row>
    <row r="129" spans="1:11" x14ac:dyDescent="0.25">
      <c r="A129" s="58" t="str">
        <f>+$A$34</f>
        <v>Mayo</v>
      </c>
      <c r="B129" s="71">
        <v>390</v>
      </c>
      <c r="C129" s="72">
        <v>11</v>
      </c>
      <c r="J129" s="5"/>
    </row>
    <row r="130" spans="1:11" x14ac:dyDescent="0.25">
      <c r="A130" s="58" t="str">
        <f>+$A$35</f>
        <v>Junio</v>
      </c>
      <c r="B130" s="71">
        <v>129</v>
      </c>
      <c r="C130" s="72">
        <v>1</v>
      </c>
      <c r="J130" s="5"/>
    </row>
    <row r="131" spans="1:11" x14ac:dyDescent="0.25">
      <c r="A131" s="17" t="s">
        <v>23</v>
      </c>
      <c r="B131" s="81">
        <f>SUM(B128:B130)</f>
        <v>1231</v>
      </c>
      <c r="C131" s="82">
        <v>7.67</v>
      </c>
      <c r="J131" s="5"/>
    </row>
    <row r="132" spans="1:11" x14ac:dyDescent="0.25">
      <c r="A132" t="s">
        <v>46</v>
      </c>
      <c r="F132" s="18"/>
    </row>
    <row r="133" spans="1:11" x14ac:dyDescent="0.25">
      <c r="A133" t="s">
        <v>45</v>
      </c>
      <c r="E133" s="18"/>
      <c r="K133" s="5"/>
    </row>
    <row r="134" spans="1:11" x14ac:dyDescent="0.25">
      <c r="A134" s="17" t="s">
        <v>44</v>
      </c>
      <c r="B134" s="74" t="str">
        <f>+A128</f>
        <v>Abril</v>
      </c>
      <c r="E134" s="18"/>
      <c r="K134" s="5"/>
    </row>
    <row r="135" spans="1:11" x14ac:dyDescent="0.25">
      <c r="A135" s="75" t="s">
        <v>28</v>
      </c>
      <c r="B135" s="75" t="s">
        <v>11</v>
      </c>
      <c r="D135" t="s">
        <v>118</v>
      </c>
      <c r="E135" s="18"/>
      <c r="K135" s="5"/>
    </row>
    <row r="136" spans="1:11" x14ac:dyDescent="0.25">
      <c r="A136" s="66" t="s">
        <v>30</v>
      </c>
      <c r="B136" s="73">
        <v>4370</v>
      </c>
      <c r="E136" s="18"/>
      <c r="K136" s="5"/>
    </row>
    <row r="137" spans="1:11" x14ac:dyDescent="0.25">
      <c r="A137" s="66" t="s">
        <v>31</v>
      </c>
      <c r="B137" s="73">
        <v>1069</v>
      </c>
      <c r="E137" s="18"/>
    </row>
    <row r="138" spans="1:11" x14ac:dyDescent="0.25">
      <c r="A138" s="66" t="s">
        <v>32</v>
      </c>
      <c r="B138" s="73">
        <v>17</v>
      </c>
      <c r="E138" s="18"/>
    </row>
    <row r="139" spans="1:11" x14ac:dyDescent="0.25">
      <c r="A139" s="66" t="s">
        <v>29</v>
      </c>
      <c r="B139" s="73">
        <f>SUM(B136:B138)</f>
        <v>5456</v>
      </c>
      <c r="E139" s="18"/>
    </row>
    <row r="140" spans="1:11" x14ac:dyDescent="0.25">
      <c r="A140" t="s">
        <v>45</v>
      </c>
    </row>
    <row r="141" spans="1:11" x14ac:dyDescent="0.25">
      <c r="A141" s="17" t="s">
        <v>44</v>
      </c>
      <c r="B141" s="74" t="str">
        <f>+A129</f>
        <v>Mayo</v>
      </c>
    </row>
    <row r="142" spans="1:11" x14ac:dyDescent="0.25">
      <c r="A142" s="75" t="s">
        <v>28</v>
      </c>
      <c r="B142" s="75" t="s">
        <v>11</v>
      </c>
    </row>
    <row r="143" spans="1:11" x14ac:dyDescent="0.25">
      <c r="A143" s="66" t="s">
        <v>30</v>
      </c>
      <c r="B143" s="73">
        <v>4518</v>
      </c>
    </row>
    <row r="144" spans="1:11" x14ac:dyDescent="0.25">
      <c r="A144" s="66" t="s">
        <v>31</v>
      </c>
      <c r="B144" s="73">
        <v>824</v>
      </c>
    </row>
    <row r="145" spans="1:11" x14ac:dyDescent="0.25">
      <c r="A145" s="66" t="s">
        <v>32</v>
      </c>
      <c r="B145" s="73">
        <v>20</v>
      </c>
    </row>
    <row r="146" spans="1:11" x14ac:dyDescent="0.25">
      <c r="A146" s="66" t="s">
        <v>29</v>
      </c>
      <c r="B146" s="73">
        <f>SUM(B143:B145)</f>
        <v>5362</v>
      </c>
    </row>
    <row r="147" spans="1:11" x14ac:dyDescent="0.25">
      <c r="A147" t="s">
        <v>45</v>
      </c>
    </row>
    <row r="148" spans="1:11" x14ac:dyDescent="0.25">
      <c r="A148" s="17" t="s">
        <v>44</v>
      </c>
      <c r="B148" s="17" t="str">
        <f>+A130</f>
        <v>Junio</v>
      </c>
      <c r="K148" s="18"/>
    </row>
    <row r="150" spans="1:11" x14ac:dyDescent="0.25">
      <c r="A150" s="75" t="s">
        <v>28</v>
      </c>
      <c r="B150" s="75" t="s">
        <v>11</v>
      </c>
      <c r="K150" s="18"/>
    </row>
    <row r="151" spans="1:11" x14ac:dyDescent="0.25">
      <c r="A151" s="66" t="s">
        <v>30</v>
      </c>
      <c r="B151" s="73">
        <v>2299</v>
      </c>
    </row>
    <row r="152" spans="1:11" x14ac:dyDescent="0.25">
      <c r="A152" s="66" t="s">
        <v>31</v>
      </c>
      <c r="B152" s="73">
        <v>833</v>
      </c>
      <c r="K152" s="18"/>
    </row>
    <row r="153" spans="1:11" x14ac:dyDescent="0.25">
      <c r="A153" s="66" t="s">
        <v>32</v>
      </c>
      <c r="B153" s="73">
        <v>9</v>
      </c>
      <c r="K153" s="18"/>
    </row>
    <row r="154" spans="1:11" x14ac:dyDescent="0.25">
      <c r="A154" s="66" t="s">
        <v>29</v>
      </c>
      <c r="B154" s="73">
        <f>SUM(B151:B153)</f>
        <v>3141</v>
      </c>
      <c r="K154" s="18"/>
    </row>
    <row r="155" spans="1:11" x14ac:dyDescent="0.25">
      <c r="A155" s="69" t="str">
        <f>+$A$101</f>
        <v>Resumen del trimestre abril-junio 2024</v>
      </c>
      <c r="B155" s="17"/>
    </row>
    <row r="156" spans="1:11" x14ac:dyDescent="0.25">
      <c r="A156" s="75" t="s">
        <v>28</v>
      </c>
      <c r="B156" s="75" t="s">
        <v>11</v>
      </c>
    </row>
    <row r="157" spans="1:11" x14ac:dyDescent="0.25">
      <c r="A157" s="66" t="s">
        <v>30</v>
      </c>
      <c r="B157" s="76">
        <f>+B136+B143+B151</f>
        <v>11187</v>
      </c>
    </row>
    <row r="158" spans="1:11" x14ac:dyDescent="0.25">
      <c r="A158" s="66" t="s">
        <v>31</v>
      </c>
      <c r="B158" s="76">
        <f>+B137+B144+B152</f>
        <v>2726</v>
      </c>
    </row>
    <row r="159" spans="1:11" x14ac:dyDescent="0.25">
      <c r="A159" s="66" t="s">
        <v>32</v>
      </c>
      <c r="B159" s="76">
        <f>+B153+B145+B138</f>
        <v>46</v>
      </c>
    </row>
    <row r="160" spans="1:11" x14ac:dyDescent="0.25">
      <c r="A160" s="66" t="s">
        <v>29</v>
      </c>
      <c r="B160" s="83">
        <f>SUM(B157:B159)</f>
        <v>13959</v>
      </c>
    </row>
    <row r="167" spans="2:2" x14ac:dyDescent="0.25">
      <c r="B167" s="44" t="s">
        <v>48</v>
      </c>
    </row>
    <row r="168" spans="2:2" x14ac:dyDescent="0.25">
      <c r="B168" s="44" t="s">
        <v>49</v>
      </c>
    </row>
  </sheetData>
  <mergeCells count="25">
    <mergeCell ref="A29:B29"/>
    <mergeCell ref="A30:E30"/>
    <mergeCell ref="A38:F38"/>
    <mergeCell ref="A93:C94"/>
    <mergeCell ref="A100:C100"/>
    <mergeCell ref="G13:G14"/>
    <mergeCell ref="A19:B19"/>
    <mergeCell ref="A21:A22"/>
    <mergeCell ref="B21:B22"/>
    <mergeCell ref="C21:C22"/>
    <mergeCell ref="D21:E21"/>
    <mergeCell ref="F21:F22"/>
    <mergeCell ref="G21:G22"/>
    <mergeCell ref="F13:F14"/>
    <mergeCell ref="A11:B11"/>
    <mergeCell ref="A13:A14"/>
    <mergeCell ref="B13:B14"/>
    <mergeCell ref="C13:C14"/>
    <mergeCell ref="D13:E13"/>
    <mergeCell ref="G5:G6"/>
    <mergeCell ref="A5:A6"/>
    <mergeCell ref="B5:B6"/>
    <mergeCell ref="C5:C6"/>
    <mergeCell ref="D5:E5"/>
    <mergeCell ref="F5:F6"/>
  </mergeCells>
  <pageMargins left="0.7" right="0.7" top="0.75" bottom="0.75" header="0.3" footer="0.3"/>
  <pageSetup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Estadísticas</vt:lpstr>
      <vt:lpstr>Data cruda</vt:lpstr>
      <vt:lpstr>Estadísticas!Área_de_impresión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Wendy De Los Santos</cp:lastModifiedBy>
  <cp:lastPrinted>2026-01-14T19:15:15Z</cp:lastPrinted>
  <dcterms:created xsi:type="dcterms:W3CDTF">2023-04-05T14:12:36Z</dcterms:created>
  <dcterms:modified xsi:type="dcterms:W3CDTF">2026-01-15T14:14:10Z</dcterms:modified>
</cp:coreProperties>
</file>