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.delossantos\Desktop\4to. Trimestre\"/>
    </mc:Choice>
  </mc:AlternateContent>
  <xr:revisionPtr revIDLastSave="0" documentId="13_ncr:1_{0A6CA9E4-565C-4818-8A81-58D36B212F25}" xr6:coauthVersionLast="47" xr6:coauthVersionMax="47" xr10:uidLastSave="{00000000-0000-0000-0000-000000000000}"/>
  <bookViews>
    <workbookView xWindow="-120" yWindow="-120" windowWidth="20730" windowHeight="11160" xr2:uid="{7181D70E-6EDB-450C-9A00-4CEAA37B342F}"/>
  </bookViews>
  <sheets>
    <sheet name="Estadísticas" sheetId="1" r:id="rId1"/>
    <sheet name="Data cruda" sheetId="5" state="hidden" r:id="rId2"/>
  </sheets>
  <definedNames>
    <definedName name="_xlnm.Print_Area" localSheetId="0">Estadísticas!$A$1:$O$357</definedName>
    <definedName name="OLE_LINK1" localSheetId="0">Estadísticas!$C$25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2" i="1" l="1"/>
  <c r="B26" i="1"/>
  <c r="B27" i="1" s="1"/>
  <c r="B28" i="1" s="1"/>
  <c r="B29" i="1" s="1"/>
  <c r="B30" i="1" s="1"/>
  <c r="B31" i="1" s="1"/>
  <c r="D153" i="1"/>
  <c r="E20" i="1"/>
  <c r="F50" i="1" s="1"/>
  <c r="F20" i="1"/>
  <c r="G50" i="1" s="1"/>
  <c r="D20" i="1"/>
  <c r="E50" i="1" s="1"/>
  <c r="B159" i="5"/>
  <c r="B158" i="5"/>
  <c r="B157" i="5"/>
  <c r="B154" i="5"/>
  <c r="B146" i="5"/>
  <c r="B139" i="5"/>
  <c r="B131" i="5"/>
  <c r="A130" i="5"/>
  <c r="B148" i="5"/>
  <c r="A129" i="5"/>
  <c r="B141" i="5"/>
  <c r="A128" i="5"/>
  <c r="B134" i="5"/>
  <c r="B124" i="5"/>
  <c r="C122" i="5"/>
  <c r="B105" i="5"/>
  <c r="C103" i="5"/>
  <c r="B99" i="5"/>
  <c r="C98" i="5"/>
  <c r="B88" i="5"/>
  <c r="B87" i="5"/>
  <c r="B86" i="5"/>
  <c r="B85" i="5"/>
  <c r="B84" i="5"/>
  <c r="B80" i="5"/>
  <c r="B70" i="5"/>
  <c r="B60" i="5"/>
  <c r="B49" i="5"/>
  <c r="A48" i="5"/>
  <c r="A47" i="5"/>
  <c r="A46" i="5"/>
  <c r="E43" i="5"/>
  <c r="D43" i="5"/>
  <c r="C43" i="5"/>
  <c r="B43" i="5"/>
  <c r="A42" i="5"/>
  <c r="A41" i="5"/>
  <c r="A40" i="5"/>
  <c r="A38" i="5"/>
  <c r="A95" i="5"/>
  <c r="B36" i="5"/>
  <c r="E29" i="5"/>
  <c r="E35" i="5"/>
  <c r="D29" i="5"/>
  <c r="D35" i="5"/>
  <c r="C29" i="5"/>
  <c r="C35" i="5"/>
  <c r="E19" i="5"/>
  <c r="E34" i="5"/>
  <c r="D19" i="5"/>
  <c r="D34" i="5"/>
  <c r="C19" i="5"/>
  <c r="C34" i="5"/>
  <c r="E11" i="5"/>
  <c r="D11" i="5"/>
  <c r="D33" i="5"/>
  <c r="C11" i="5"/>
  <c r="C33" i="5"/>
  <c r="C97" i="5"/>
  <c r="C99" i="5"/>
  <c r="C104" i="5"/>
  <c r="C105" i="5"/>
  <c r="B91" i="5"/>
  <c r="C116" i="5"/>
  <c r="A101" i="5"/>
  <c r="A126" i="5"/>
  <c r="C111" i="5"/>
  <c r="C119" i="5"/>
  <c r="D36" i="5"/>
  <c r="E36" i="5"/>
  <c r="C112" i="5"/>
  <c r="C120" i="5"/>
  <c r="B160" i="5"/>
  <c r="A82" i="5"/>
  <c r="C115" i="5"/>
  <c r="C123" i="5"/>
  <c r="C36" i="5"/>
  <c r="C109" i="5"/>
  <c r="C113" i="5"/>
  <c r="C117" i="5"/>
  <c r="C121" i="5"/>
  <c r="C110" i="5"/>
  <c r="C114" i="5"/>
  <c r="C118" i="5"/>
  <c r="D173" i="1"/>
  <c r="C77" i="1"/>
  <c r="B194" i="1" s="1"/>
  <c r="D39" i="1"/>
  <c r="E39" i="1"/>
  <c r="F52" i="1" s="1"/>
  <c r="F39" i="1"/>
  <c r="G52" i="1" s="1"/>
  <c r="D200" i="1"/>
  <c r="D199" i="1"/>
  <c r="D198" i="1"/>
  <c r="D197" i="1"/>
  <c r="D196" i="1"/>
  <c r="D134" i="1"/>
  <c r="A155" i="5"/>
  <c r="A107" i="5"/>
  <c r="C124" i="5"/>
  <c r="C322" i="1"/>
  <c r="C321" i="1"/>
  <c r="C251" i="1"/>
  <c r="D248" i="1" s="1"/>
  <c r="C323" i="1"/>
  <c r="C303" i="1"/>
  <c r="D90" i="1"/>
  <c r="F32" i="1"/>
  <c r="G51" i="1" s="1"/>
  <c r="E32" i="1"/>
  <c r="B264" i="1"/>
  <c r="C308" i="1" s="1"/>
  <c r="B263" i="1"/>
  <c r="C296" i="1" s="1"/>
  <c r="B262" i="1"/>
  <c r="C279" i="1" s="1"/>
  <c r="C89" i="1"/>
  <c r="C88" i="1"/>
  <c r="C87" i="1"/>
  <c r="C81" i="1"/>
  <c r="C80" i="1"/>
  <c r="C79" i="1"/>
  <c r="C315" i="1"/>
  <c r="C286" i="1"/>
  <c r="C265" i="1"/>
  <c r="C232" i="1"/>
  <c r="D231" i="1" s="1"/>
  <c r="C218" i="1"/>
  <c r="D217" i="1" s="1"/>
  <c r="G82" i="1"/>
  <c r="F82" i="1"/>
  <c r="E82" i="1"/>
  <c r="D82" i="1"/>
  <c r="D53" i="1"/>
  <c r="D242" i="1" l="1"/>
  <c r="C324" i="1"/>
  <c r="D203" i="1"/>
  <c r="D32" i="1"/>
  <c r="F51" i="1"/>
  <c r="F53" i="1" s="1"/>
  <c r="D244" i="1"/>
  <c r="E52" i="1"/>
  <c r="D240" i="1"/>
  <c r="D245" i="1"/>
  <c r="D230" i="1"/>
  <c r="D232" i="1" s="1"/>
  <c r="D243" i="1"/>
  <c r="D247" i="1"/>
  <c r="D249" i="1"/>
  <c r="G53" i="1"/>
  <c r="D216" i="1"/>
  <c r="D218" i="1" s="1"/>
  <c r="D246" i="1"/>
  <c r="D238" i="1"/>
  <c r="D239" i="1"/>
  <c r="D250" i="1"/>
  <c r="D241" i="1"/>
  <c r="B213" i="1"/>
  <c r="B228" i="1"/>
  <c r="E51" i="1" l="1"/>
  <c r="E53" i="1" s="1"/>
  <c r="D251" i="1"/>
  <c r="B236" i="1"/>
  <c r="B319" i="1"/>
  <c r="B2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D265" authorId="0" shapeId="0" xr:uid="{0CDC513E-C9D6-4262-9694-77C8204257ED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De Los Santos</author>
  </authors>
  <commentList>
    <comment ref="C131" authorId="0" shapeId="0" xr:uid="{EA09EAA5-47BB-4021-91A4-FF523AF10E7C}">
      <text>
        <r>
          <rPr>
            <b/>
            <sz val="9"/>
            <color indexed="81"/>
            <rFont val="Tahoma"/>
            <family val="2"/>
          </rPr>
          <t>Wendy De Los Santos:</t>
        </r>
        <r>
          <rPr>
            <sz val="9"/>
            <color indexed="81"/>
            <rFont val="Tahoma"/>
            <family val="2"/>
          </rPr>
          <t xml:space="preserve">
Días promedio</t>
        </r>
      </text>
    </comment>
  </commentList>
</comments>
</file>

<file path=xl/sharedStrings.xml><?xml version="1.0" encoding="utf-8"?>
<sst xmlns="http://schemas.openxmlformats.org/spreadsheetml/2006/main" count="400" uniqueCount="164">
  <si>
    <t>Centro de Capacitación y Desarrollo de Derecho de Autor y Derechos Conexos.</t>
  </si>
  <si>
    <t>No.</t>
  </si>
  <si>
    <t>Actividades</t>
  </si>
  <si>
    <t>Cantidad  de 
asistente</t>
  </si>
  <si>
    <t>Género</t>
  </si>
  <si>
    <t>Grupo 
de interés</t>
  </si>
  <si>
    <t>Fecha</t>
  </si>
  <si>
    <t>Mas.</t>
  </si>
  <si>
    <t>Fem.</t>
  </si>
  <si>
    <t>Centro de Capacitación.</t>
  </si>
  <si>
    <t>Meses</t>
  </si>
  <si>
    <t>Cantidad</t>
  </si>
  <si>
    <t>Cantidad de 
actividades.</t>
  </si>
  <si>
    <t>Masculino</t>
  </si>
  <si>
    <t>Femenino</t>
  </si>
  <si>
    <t>Total</t>
  </si>
  <si>
    <t>Resolución Alternativa de Conflictos.</t>
  </si>
  <si>
    <t>Acta de acuerdos</t>
  </si>
  <si>
    <t>Acta de  no acuerdos</t>
  </si>
  <si>
    <t>Categorías</t>
  </si>
  <si>
    <t>Inspecciones de partes</t>
  </si>
  <si>
    <t>Inspecciones de oficios</t>
  </si>
  <si>
    <t>Porcentaje</t>
  </si>
  <si>
    <t>Total general</t>
  </si>
  <si>
    <t>Atención al Usuario</t>
  </si>
  <si>
    <t>Solicitudes</t>
  </si>
  <si>
    <t>Días 
Transcurridos</t>
  </si>
  <si>
    <t>Solicitudes Vs.  días transcurridos.</t>
  </si>
  <si>
    <t>Tipos de obras</t>
  </si>
  <si>
    <t>Total de registros</t>
  </si>
  <si>
    <t>Obras literarias</t>
  </si>
  <si>
    <t>Obras artísticas</t>
  </si>
  <si>
    <t>Obras cientificas</t>
  </si>
  <si>
    <t xml:space="preserve">Solicitud de registros en físicos por género
</t>
  </si>
  <si>
    <t xml:space="preserve">  Inspectoría</t>
  </si>
  <si>
    <t>Inspecciones</t>
  </si>
  <si>
    <t>Vistas 
Conciliatorias</t>
  </si>
  <si>
    <t>Acta de no comparecencia.</t>
  </si>
  <si>
    <t xml:space="preserve"> Asistencia Jurídica</t>
  </si>
  <si>
    <t>Cantidad de 
asistente.</t>
  </si>
  <si>
    <t xml:space="preserve">Total   </t>
  </si>
  <si>
    <t>Notificaciones</t>
  </si>
  <si>
    <t>Registros nuevos usuarios</t>
  </si>
  <si>
    <t xml:space="preserve">Renovación de registro. </t>
  </si>
  <si>
    <t>Santo Domingo y Santiago</t>
  </si>
  <si>
    <t xml:space="preserve">Registros de obras físico y virtual </t>
  </si>
  <si>
    <t>Registros</t>
  </si>
  <si>
    <t xml:space="preserve">Categorías solicitudes presenciales </t>
  </si>
  <si>
    <t>Eduar Ramos Eró</t>
  </si>
  <si>
    <t>Encargado de Planificación y Desarrollo</t>
  </si>
  <si>
    <t xml:space="preserve">Solicitud de registros onlíne por género
</t>
  </si>
  <si>
    <t>Operativos</t>
  </si>
  <si>
    <t>Denuncias</t>
  </si>
  <si>
    <t>Registro de producción de 
obras musicales con letras o sin ellas (6-15)</t>
  </si>
  <si>
    <t>Registro de producción de 
dibujos (6-15)</t>
  </si>
  <si>
    <t>Estadística abril 2024</t>
  </si>
  <si>
    <t>Como comunicar el derecho de autor</t>
  </si>
  <si>
    <t>Periodista - Docente - Comunicadores - Sociedades de Gestion Colectiva</t>
  </si>
  <si>
    <t>04 de abril 2024</t>
  </si>
  <si>
    <t>Derecho de autor y desarrolladores de software</t>
  </si>
  <si>
    <t>Ingenieros - Desarrolladores de software - Empresas de Software</t>
  </si>
  <si>
    <t>16 de Abril de 2024</t>
  </si>
  <si>
    <t>Inteligencia Artificial y la Protección del Derecho de Autor como Derecho Fundamental y Lanzamiento de Revista Institucional ONDA</t>
  </si>
  <si>
    <t>Docentes - Funcionarios de Gobierno - Abogados PI - Jueces - Fiscales - Empresarios - Artistas</t>
  </si>
  <si>
    <t>23 de Abril de 2024</t>
  </si>
  <si>
    <t xml:space="preserve">Seminario Derecho de Autor en Industria Audiovisual </t>
  </si>
  <si>
    <t xml:space="preserve">Productor - Guionista - Director de cine - Abogados PI - Docentes - Jueces - Fiscales - Periodista - Comunicadores </t>
  </si>
  <si>
    <t>Estadística mayo 2024</t>
  </si>
  <si>
    <t>Cantidad de actividades
en abril:  4</t>
  </si>
  <si>
    <t>Cantidad de actividades
en mayo :   4</t>
  </si>
  <si>
    <t>Conferencia Derecho de Autor y Musica Tipica</t>
  </si>
  <si>
    <t>Artista Interprete - Productor - Abogados PI - Funcionario de Gobierno - Sociedades de Gestion Colectiva</t>
  </si>
  <si>
    <t>15 de Mayo de 2024</t>
  </si>
  <si>
    <t>Conferencia de Derecho de autor y desarrollo de software</t>
  </si>
  <si>
    <t xml:space="preserve">Estudiantes de Software - Docentes </t>
  </si>
  <si>
    <t>23 de Mayo de 2024</t>
  </si>
  <si>
    <t>Formacion intensiva de Derecho de autor a agentes de observancia</t>
  </si>
  <si>
    <t>Funcionarios de gobierno - Fiscales</t>
  </si>
  <si>
    <t>21 al 27 de Mayo de 2024</t>
  </si>
  <si>
    <t>Encuentro de Integracion y el derecho de autor a colaboradores ONDA</t>
  </si>
  <si>
    <t>Colaboradores ONDA, Cargo Ocupacional I al V</t>
  </si>
  <si>
    <t>24 de Mayo de 2024</t>
  </si>
  <si>
    <t>Cantidad de actividades
en junio :   6</t>
  </si>
  <si>
    <t>Charla Generalides del Derecho de Autor al sector creativo - UNIBE</t>
  </si>
  <si>
    <t xml:space="preserve">Estudiantes - Docentes </t>
  </si>
  <si>
    <t>04 de Junio de 2024</t>
  </si>
  <si>
    <t>Charla Generalides del Derecho de Autor Virtual - UNIBE</t>
  </si>
  <si>
    <t>05 de Junio de 2024</t>
  </si>
  <si>
    <t>Derecho de autor dirigido a arquitectos</t>
  </si>
  <si>
    <t xml:space="preserve"> Arquitectos - Estudiantes de Diseños - Ingenieros </t>
  </si>
  <si>
    <t>13 de Junio de 2024</t>
  </si>
  <si>
    <t xml:space="preserve">Encuentro de Academias: Estrategias de formacion en difusion de derecho de autor </t>
  </si>
  <si>
    <t>Funcionarios de Gobierno - Docente - Abogados PI</t>
  </si>
  <si>
    <t>20 de Junio de 2024</t>
  </si>
  <si>
    <t>Derecho de autor aplicada a la tecnología</t>
  </si>
  <si>
    <t xml:space="preserve">Estudiantes - Docentes - Tecnologos </t>
  </si>
  <si>
    <t>26 de Junio de 2024</t>
  </si>
  <si>
    <t>Conversatorio de derecho de autor para artistas interpretes, escritores, artistas plasticos</t>
  </si>
  <si>
    <t>28 de Junio de 2024</t>
  </si>
  <si>
    <t>Estadística junio 2024</t>
  </si>
  <si>
    <t>Abril</t>
  </si>
  <si>
    <t>Mayo</t>
  </si>
  <si>
    <t>Junio</t>
  </si>
  <si>
    <t xml:space="preserve">                    Estadísticas trimestre abril - junio 2024</t>
  </si>
  <si>
    <t>Resumen del trimestre abril-junio 2024</t>
  </si>
  <si>
    <t>Registro de libros</t>
  </si>
  <si>
    <t>Registro de obras musicales con letra o sin ella</t>
  </si>
  <si>
    <t>Registro proyecto</t>
  </si>
  <si>
    <t>Registro de dibujo</t>
  </si>
  <si>
    <t>Registro de poemas</t>
  </si>
  <si>
    <t>Tesis, monográfico o anteproyecto</t>
  </si>
  <si>
    <t>Registro de letras para una 
obra musical</t>
  </si>
  <si>
    <t>Guion cinematográfico y 
documental (largo metraje)</t>
  </si>
  <si>
    <t>Guion cinematográfico y 
documental (corto metraje)</t>
  </si>
  <si>
    <t>Registro sinopsis, escaleta,
argumento</t>
  </si>
  <si>
    <t>Registro de programa 
computadora</t>
  </si>
  <si>
    <t>Registro de producción le
tras para obras musicales (6-15)</t>
  </si>
  <si>
    <t>Registro de revistas, folletos, agendas, manuales, entre otras análogas.</t>
  </si>
  <si>
    <t xml:space="preserve"> </t>
  </si>
  <si>
    <t>Acta no compare-cencia.</t>
  </si>
  <si>
    <t>Subcategorías</t>
  </si>
  <si>
    <t>Registro de letras para una obra musical</t>
  </si>
  <si>
    <t>Registro de libro</t>
  </si>
  <si>
    <t>Registro de producción letras para una obra musical (6-15)</t>
  </si>
  <si>
    <t>Registro de guion cinematográfico y documental largometraje</t>
  </si>
  <si>
    <t>Registro de diseño textil</t>
  </si>
  <si>
    <t>Registro de revistas, folletos, agendas, sermones, novelas, cuentos, manuales, entre otras análogas</t>
  </si>
  <si>
    <t xml:space="preserve">Registro de proyecto </t>
  </si>
  <si>
    <t>Registro de guion 
cinematográfico y documental cortometraje</t>
  </si>
  <si>
    <t>Estadística octubre 2024</t>
  </si>
  <si>
    <t xml:space="preserve">Conversatorio el Rol de las Sociedades de Gestión Colectiva frente al Derecho de Comunicación Pública </t>
  </si>
  <si>
    <t xml:space="preserve">Abogados </t>
  </si>
  <si>
    <t xml:space="preserve">Estudiante, docentes </t>
  </si>
  <si>
    <t>Visita del Colegio International School Punta</t>
  </si>
  <si>
    <t>Derecho de Autor para emprendedores-UNIBE</t>
  </si>
  <si>
    <t>Mercadexpo UNIBE - Conferencias Data In</t>
  </si>
  <si>
    <t>Cantidad de actividades
en octubre:  4</t>
  </si>
  <si>
    <t>Estadística noviembre 2024</t>
  </si>
  <si>
    <t xml:space="preserve">                    Estadísticas trimestre octubre-diciembre 2024.</t>
  </si>
  <si>
    <t>Cantidad de actividades
en noviembre :   7</t>
  </si>
  <si>
    <t>Derecho de Autor para editoriales y autores -Feria de libro.</t>
  </si>
  <si>
    <t xml:space="preserve">Autores, estudiantes, editores </t>
  </si>
  <si>
    <t>Panel sobre el Derecho Fundamental a la Propiedad Intelectual.</t>
  </si>
  <si>
    <t>Mercadexpo UNIBE - Conferencias Data In.</t>
  </si>
  <si>
    <t>Taller de Derecho de Autor en las artes visuales.</t>
  </si>
  <si>
    <t xml:space="preserve">Estudiantes, docentes. </t>
  </si>
  <si>
    <t>Estudiantes, docentes, funcionarios de gobierno, abogados. jueces</t>
  </si>
  <si>
    <t xml:space="preserve">Artistas en artes visuales. </t>
  </si>
  <si>
    <t>Estudiantes y docentes, artesanos, artistas.</t>
  </si>
  <si>
    <t>Derecho de Autor en las Industrias Creativas- UCE VIRTUAL.</t>
  </si>
  <si>
    <t xml:space="preserve">Conversatorio sobre la  relacion de las Sociedades de Gestion Colectiva y Oficina de Derecho de Autor en America Latina y El Caribe  </t>
  </si>
  <si>
    <t xml:space="preserve">Colaboradores de la institucion. </t>
  </si>
  <si>
    <t>Estudiantes y docentes licenciatura en Direccion de empresas</t>
  </si>
  <si>
    <t>Propiedad Intelectual para emprendedores.</t>
  </si>
  <si>
    <t>Estadística diciembre 2024</t>
  </si>
  <si>
    <t>Estudiantes y docentes licenciatura en Dirección de empresas</t>
  </si>
  <si>
    <t>Cantidad de actividades
en diciembre :  1</t>
  </si>
  <si>
    <t>Resumen del trimestre octubre-diciembre 2024</t>
  </si>
  <si>
    <t>Octubre</t>
  </si>
  <si>
    <t>Noviembre</t>
  </si>
  <si>
    <t>Diciembre</t>
  </si>
  <si>
    <t>Producción de obras musicales con letras o sin letras</t>
  </si>
  <si>
    <t>Registro de dibujos</t>
  </si>
  <si>
    <t xml:space="preserve">Registro de artesanía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</si>
</sst>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sz val="10.7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EAAD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rgb="FF767171"/>
      </left>
      <right style="thin">
        <color rgb="FF767171"/>
      </right>
      <top/>
      <bottom style="thin">
        <color rgb="FF767171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rgb="FF767171"/>
      </right>
      <top/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67171"/>
      </left>
      <right/>
      <top/>
      <bottom style="thin">
        <color rgb="FF767171"/>
      </bottom>
      <diagonal/>
    </border>
    <border>
      <left style="thin">
        <color rgb="FF767171"/>
      </left>
      <right style="thin">
        <color theme="6"/>
      </right>
      <top/>
      <bottom style="thin">
        <color rgb="FF767171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1" tint="0.499984740745262"/>
      </bottom>
      <diagonal/>
    </border>
    <border>
      <left/>
      <right style="thin">
        <color theme="2" tint="-0.249977111117893"/>
      </right>
      <top style="thin">
        <color theme="1" tint="0.499984740745262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rgb="FF767171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767171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2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0" fontId="11" fillId="5" borderId="5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2" fillId="0" borderId="8" xfId="0" applyNumberFormat="1" applyFont="1" applyBorder="1" applyAlignment="1">
      <alignment horizontal="right" vertical="center"/>
    </xf>
    <xf numFmtId="0" fontId="11" fillId="5" borderId="7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7" borderId="4" xfId="0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8" fillId="0" borderId="0" xfId="0" applyFont="1"/>
    <xf numFmtId="0" fontId="5" fillId="3" borderId="4" xfId="0" applyFont="1" applyFill="1" applyBorder="1" applyAlignment="1">
      <alignment horizontal="center" vertical="center" wrapText="1"/>
    </xf>
    <xf numFmtId="164" fontId="1" fillId="8" borderId="4" xfId="1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164" fontId="1" fillId="8" borderId="4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9" fillId="0" borderId="0" xfId="0" applyFont="1"/>
    <xf numFmtId="0" fontId="0" fillId="2" borderId="11" xfId="0" applyFill="1" applyBorder="1"/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/>
    </xf>
    <xf numFmtId="0" fontId="0" fillId="2" borderId="3" xfId="0" applyFill="1" applyBorder="1"/>
    <xf numFmtId="0" fontId="1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15" xfId="0" applyFill="1" applyBorder="1"/>
    <xf numFmtId="0" fontId="5" fillId="0" borderId="0" xfId="0" applyFont="1" applyAlignment="1">
      <alignment horizontal="left"/>
    </xf>
    <xf numFmtId="0" fontId="8" fillId="9" borderId="7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right" vertical="center" wrapText="1"/>
    </xf>
    <xf numFmtId="0" fontId="5" fillId="0" borderId="0" xfId="0" applyFont="1"/>
    <xf numFmtId="9" fontId="11" fillId="2" borderId="8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right" vertical="center" wrapText="1"/>
    </xf>
    <xf numFmtId="0" fontId="10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" fillId="0" borderId="0" xfId="0" applyFont="1" applyAlignment="1">
      <alignment horizontal="right"/>
    </xf>
    <xf numFmtId="164" fontId="0" fillId="0" borderId="4" xfId="1" applyNumberFormat="1" applyFon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20" fillId="0" borderId="0" xfId="0" applyFont="1"/>
    <xf numFmtId="0" fontId="12" fillId="0" borderId="8" xfId="0" applyFont="1" applyBorder="1" applyAlignment="1">
      <alignment horizontal="center" vertical="center"/>
    </xf>
    <xf numFmtId="3" fontId="11" fillId="5" borderId="8" xfId="0" applyNumberFormat="1" applyFont="1" applyFill="1" applyBorder="1" applyAlignment="1">
      <alignment horizontal="center" vertical="center"/>
    </xf>
    <xf numFmtId="9" fontId="0" fillId="0" borderId="25" xfId="2" applyFont="1" applyBorder="1" applyAlignment="1">
      <alignment horizontal="center" vertical="center"/>
    </xf>
    <xf numFmtId="9" fontId="1" fillId="2" borderId="25" xfId="0" applyNumberFormat="1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6" borderId="27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11" fillId="0" borderId="0" xfId="0" applyFont="1" applyAlignment="1">
      <alignment vertical="center" wrapText="1"/>
    </xf>
    <xf numFmtId="0" fontId="11" fillId="5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3" fontId="11" fillId="5" borderId="4" xfId="0" applyNumberFormat="1" applyFont="1" applyFill="1" applyBorder="1" applyAlignment="1">
      <alignment horizontal="center" vertical="center"/>
    </xf>
    <xf numFmtId="0" fontId="1" fillId="2" borderId="28" xfId="0" applyFont="1" applyFill="1" applyBorder="1"/>
    <xf numFmtId="0" fontId="1" fillId="6" borderId="29" xfId="0" applyFont="1" applyFill="1" applyBorder="1" applyAlignment="1">
      <alignment horizontal="center" vertical="center"/>
    </xf>
    <xf numFmtId="9" fontId="1" fillId="0" borderId="4" xfId="0" applyNumberFormat="1" applyFont="1" applyBorder="1"/>
    <xf numFmtId="3" fontId="0" fillId="0" borderId="0" xfId="0" applyNumberFormat="1"/>
    <xf numFmtId="0" fontId="0" fillId="0" borderId="12" xfId="0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9" fontId="0" fillId="0" borderId="4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vertical="center"/>
    </xf>
    <xf numFmtId="17" fontId="0" fillId="0" borderId="0" xfId="0" applyNumberFormat="1"/>
    <xf numFmtId="0" fontId="13" fillId="0" borderId="0" xfId="0" applyFont="1" applyAlignment="1">
      <alignment vertical="center" wrapText="1"/>
    </xf>
    <xf numFmtId="9" fontId="0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17" fontId="0" fillId="0" borderId="0" xfId="0" applyNumberFormat="1" applyAlignment="1">
      <alignment horizontal="center"/>
    </xf>
    <xf numFmtId="9" fontId="0" fillId="0" borderId="0" xfId="0" applyNumberFormat="1"/>
    <xf numFmtId="0" fontId="0" fillId="0" borderId="0" xfId="0" applyAlignment="1">
      <alignment horizontal="left" vertical="center"/>
    </xf>
    <xf numFmtId="9" fontId="0" fillId="0" borderId="0" xfId="0" applyNumberFormat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right" vertical="center"/>
    </xf>
    <xf numFmtId="164" fontId="0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0" fontId="13" fillId="0" borderId="0" xfId="0" applyFont="1" applyAlignment="1">
      <alignment horizontal="left" vertical="center"/>
    </xf>
    <xf numFmtId="9" fontId="1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166" fontId="0" fillId="0" borderId="0" xfId="1" applyNumberFormat="1" applyFont="1" applyFill="1" applyBorder="1"/>
    <xf numFmtId="165" fontId="0" fillId="0" borderId="0" xfId="1" applyNumberFormat="1" applyFont="1" applyFill="1" applyBorder="1"/>
    <xf numFmtId="164" fontId="0" fillId="0" borderId="0" xfId="1" applyNumberFormat="1" applyFont="1" applyFill="1" applyBorder="1" applyAlignment="1">
      <alignment horizontal="center"/>
    </xf>
    <xf numFmtId="16" fontId="0" fillId="0" borderId="0" xfId="0" applyNumberFormat="1" applyAlignment="1">
      <alignment horizontal="center" vertical="top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22" fillId="0" borderId="0" xfId="0" applyFont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horizontal="center" vertical="top" wrapText="1"/>
    </xf>
    <xf numFmtId="166" fontId="0" fillId="0" borderId="4" xfId="0" applyNumberFormat="1" applyBorder="1"/>
    <xf numFmtId="165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horizontal="left"/>
    </xf>
    <xf numFmtId="166" fontId="1" fillId="0" borderId="4" xfId="1" applyNumberFormat="1" applyFont="1" applyFill="1" applyBorder="1"/>
    <xf numFmtId="165" fontId="1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right"/>
    </xf>
    <xf numFmtId="0" fontId="23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0" xfId="0" applyFont="1"/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4" xfId="0" applyFont="1" applyFill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FF"/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416666666666668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Estadísticas!$D$49</c:f>
              <c:strCache>
                <c:ptCount val="1"/>
                <c:pt idx="0">
                  <c:v>Cantidad de 
actividades.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09A-4E2F-B4E9-18E9181AB1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09A-4E2F-B4E9-18E9181AB1CA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09A-4E2F-B4E9-18E9181AB1CA}"/>
              </c:ext>
            </c:extLst>
          </c:dPt>
          <c:dLbls>
            <c:dLbl>
              <c:idx val="0"/>
              <c:layout>
                <c:manualLayout>
                  <c:x val="8.611111111111111E-2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9A-4E2F-B4E9-18E9181AB1CA}"/>
                </c:ext>
              </c:extLst>
            </c:dLbl>
            <c:dLbl>
              <c:idx val="1"/>
              <c:layout>
                <c:manualLayout>
                  <c:x val="9.4444444444444442E-2"/>
                  <c:y val="-5.5555555555555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9A-4E2F-B4E9-18E9181AB1CA}"/>
                </c:ext>
              </c:extLst>
            </c:dLbl>
            <c:dLbl>
              <c:idx val="2"/>
              <c:layout>
                <c:manualLayout>
                  <c:x val="0.11111111111111101"/>
                  <c:y val="-4.6296296296296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9A-4E2F-B4E9-18E9181AB1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Estadísticas!$C$50:$C$52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Estadísticas!$D$50:$D$52</c:f>
              <c:numCache>
                <c:formatCode>General</c:formatCode>
                <c:ptCount val="3"/>
                <c:pt idx="0">
                  <c:v>4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A-4E2F-B4E9-18E9181A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6580216"/>
        <c:axId val="616583096"/>
        <c:axId val="0"/>
      </c:bar3DChart>
      <c:catAx>
        <c:axId val="616580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6583096"/>
        <c:crosses val="autoZero"/>
        <c:auto val="1"/>
        <c:lblAlgn val="ctr"/>
        <c:lblOffset val="100"/>
        <c:noMultiLvlLbl val="0"/>
      </c:catAx>
      <c:valAx>
        <c:axId val="6165830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6580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chemeClr val="tx1"/>
                </a:solidFill>
              </a:rPr>
              <a:t>Inspecciones trimestre octubre-diciembre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Estadísticas!$D$195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276-4E0B-AEE5-9DB5D8876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0276-4E0B-AEE5-9DB5D887681A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0276-4E0B-AEE5-9DB5D887681A}"/>
              </c:ext>
            </c:extLst>
          </c:dPt>
          <c:dLbls>
            <c:dLbl>
              <c:idx val="0"/>
              <c:layout>
                <c:manualLayout>
                  <c:x val="5.1873030818555179E-3"/>
                  <c:y val="-0.143026462224932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76-4E0B-AEE5-9DB5D887681A}"/>
                </c:ext>
              </c:extLst>
            </c:dLbl>
            <c:dLbl>
              <c:idx val="1"/>
              <c:layout>
                <c:manualLayout>
                  <c:x val="3.7314726948545372E-3"/>
                  <c:y val="1.2644604079003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76-4E0B-AEE5-9DB5D887681A}"/>
                </c:ext>
              </c:extLst>
            </c:dLbl>
            <c:dLbl>
              <c:idx val="2"/>
              <c:layout>
                <c:manualLayout>
                  <c:x val="5.3863516053869978E-2"/>
                  <c:y val="-9.1434914533488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76-4E0B-AEE5-9DB5D887681A}"/>
                </c:ext>
              </c:extLst>
            </c:dLbl>
            <c:dLbl>
              <c:idx val="3"/>
              <c:layout>
                <c:manualLayout>
                  <c:x val="6.2305604995185809E-2"/>
                  <c:y val="-8.8839313400345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76-4E0B-AEE5-9DB5D887681A}"/>
                </c:ext>
              </c:extLst>
            </c:dLbl>
            <c:dLbl>
              <c:idx val="4"/>
              <c:layout>
                <c:manualLayout>
                  <c:x val="3.9702222907661497E-2"/>
                  <c:y val="-0.115612922019880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C1-461E-B88F-222AE12303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Estadísticas!$C$196:$C$202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Estadísticas!$D$196:$D$202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30</c:v>
                </c:pt>
                <c:pt idx="4">
                  <c:v>26</c:v>
                </c:pt>
                <c:pt idx="5">
                  <c:v>0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6-4E0B-AEE5-9DB5D8876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2640"/>
        <c:axId val="708092280"/>
        <c:axId val="0"/>
      </c:bar3DChart>
      <c:catAx>
        <c:axId val="7080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2280"/>
        <c:crosses val="autoZero"/>
        <c:auto val="1"/>
        <c:lblAlgn val="ctr"/>
        <c:lblOffset val="100"/>
        <c:noMultiLvlLbl val="0"/>
      </c:catAx>
      <c:valAx>
        <c:axId val="7080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08092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Registros</a:t>
            </a:r>
            <a:r>
              <a:rPr lang="en-US" sz="1200" baseline="0">
                <a:solidFill>
                  <a:schemeClr val="tx1"/>
                </a:solidFill>
              </a:rPr>
              <a:t> en físico por género.</a:t>
            </a:r>
            <a:endParaRPr lang="en-US" sz="12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752581559679827"/>
          <c:w val="0.93763919821826291"/>
          <c:h val="0.776181968659782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Estadísticas!$C$215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2E0-4D54-9DD9-E2299ABAF9B7}"/>
              </c:ext>
            </c:extLst>
          </c:dPt>
          <c:dLbls>
            <c:dLbl>
              <c:idx val="0"/>
              <c:layout>
                <c:manualLayout>
                  <c:x val="0.13261648745519708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E0-4D54-9DD9-E2299ABAF9B7}"/>
                </c:ext>
              </c:extLst>
            </c:dLbl>
            <c:dLbl>
              <c:idx val="1"/>
              <c:layout>
                <c:manualLayout>
                  <c:x val="0.13978494623655913"/>
                  <c:y val="-4.8484838201471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E0-4D54-9DD9-E2299ABAF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Estadísticas!$B$216:$B$217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Estadísticas!$C$216:$C$217</c:f>
              <c:numCache>
                <c:formatCode>General</c:formatCode>
                <c:ptCount val="2"/>
                <c:pt idx="0">
                  <c:v>2471</c:v>
                </c:pt>
                <c:pt idx="1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0-4D54-9DD9-E2299ABAF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7746984"/>
        <c:axId val="737748424"/>
        <c:axId val="0"/>
      </c:bar3DChart>
      <c:catAx>
        <c:axId val="737746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7748424"/>
        <c:crosses val="autoZero"/>
        <c:auto val="1"/>
        <c:lblAlgn val="ctr"/>
        <c:lblOffset val="100"/>
        <c:noMultiLvlLbl val="0"/>
      </c:catAx>
      <c:valAx>
        <c:axId val="7377484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7746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Registros online por</a:t>
            </a:r>
            <a:r>
              <a:rPr lang="en-US" baseline="0">
                <a:solidFill>
                  <a:schemeClr val="tx1"/>
                </a:solidFill>
              </a:rPr>
              <a:t> género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665181885671864E-2"/>
          <c:y val="0.11656213704994195"/>
          <c:w val="0.93170007423904988"/>
          <c:h val="0.7756642614795101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Estadísticas!$C$229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33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145-4812-93C4-A94BA7095146}"/>
              </c:ext>
            </c:extLst>
          </c:dPt>
          <c:dLbls>
            <c:dLbl>
              <c:idx val="0"/>
              <c:layout>
                <c:manualLayout>
                  <c:x val="0.134394341290893"/>
                  <c:y val="-5.4421755751541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45-4812-93C4-A94BA7095146}"/>
                </c:ext>
              </c:extLst>
            </c:dLbl>
            <c:dLbl>
              <c:idx val="1"/>
              <c:layout>
                <c:manualLayout>
                  <c:x val="0.134394341290893"/>
                  <c:y val="-7.2562341002055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45-4812-93C4-A94BA7095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Estadísticas!$B$230:$B$231</c:f>
              <c:strCache>
                <c:ptCount val="2"/>
                <c:pt idx="0">
                  <c:v>Masculino</c:v>
                </c:pt>
                <c:pt idx="1">
                  <c:v>Femenino</c:v>
                </c:pt>
              </c:strCache>
            </c:strRef>
          </c:cat>
          <c:val>
            <c:numRef>
              <c:f>Estadísticas!$C$230:$C$231</c:f>
              <c:numCache>
                <c:formatCode>General</c:formatCode>
                <c:ptCount val="2"/>
                <c:pt idx="0">
                  <c:v>23</c:v>
                </c:pt>
                <c:pt idx="1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5-4812-93C4-A94BA7095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79691456"/>
        <c:axId val="1179691816"/>
        <c:axId val="0"/>
      </c:bar3DChart>
      <c:catAx>
        <c:axId val="117969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9691816"/>
        <c:crosses val="autoZero"/>
        <c:auto val="1"/>
        <c:lblAlgn val="ctr"/>
        <c:lblOffset val="100"/>
        <c:noMultiLvlLbl val="0"/>
      </c:catAx>
      <c:valAx>
        <c:axId val="11796918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969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solidFill>
                  <a:schemeClr val="tx1"/>
                </a:solidFill>
              </a:rPr>
              <a:t>Resumen</a:t>
            </a:r>
            <a:r>
              <a:rPr lang="es-DO" sz="1200" b="1" baseline="0">
                <a:solidFill>
                  <a:schemeClr val="tx1"/>
                </a:solidFill>
              </a:rPr>
              <a:t> del trimestre octubre- diciembre</a:t>
            </a:r>
            <a:r>
              <a:rPr lang="es-DO" sz="1200" b="1">
                <a:solidFill>
                  <a:schemeClr val="tx1"/>
                </a:solidFill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20"/>
      <c:rotY val="4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874846894138233"/>
          <c:y val="0.16402777777777777"/>
          <c:w val="0.7353626421697288"/>
          <c:h val="0.7378320939049285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Estadísticas!$C$320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495900641284809E-3"/>
                  <c:y val="-0.122517650043592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CA-4F46-A9B3-2729E5042ACC}"/>
                </c:ext>
              </c:extLst>
            </c:dLbl>
            <c:dLbl>
              <c:idx val="1"/>
              <c:layout>
                <c:manualLayout>
                  <c:x val="4.4158129718321296E-2"/>
                  <c:y val="-9.8398585949501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CA-4F46-A9B3-2729E5042ACC}"/>
                </c:ext>
              </c:extLst>
            </c:dLbl>
            <c:dLbl>
              <c:idx val="2"/>
              <c:layout>
                <c:manualLayout>
                  <c:x val="3.3218713640176423E-2"/>
                  <c:y val="-0.10489505501032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CA-4F46-A9B3-2729E5042A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Estadísticas!$B$321:$B$323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Estadísticas!$C$321:$C$323</c:f>
              <c:numCache>
                <c:formatCode>_(* #,##0_);_(* \(#,##0\);_(* "-"??_);_(@_)</c:formatCode>
                <c:ptCount val="3"/>
                <c:pt idx="0">
                  <c:v>1633</c:v>
                </c:pt>
                <c:pt idx="1">
                  <c:v>1685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F46-A9B3-2729E504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4469056"/>
        <c:axId val="574483096"/>
        <c:axId val="0"/>
      </c:bar3DChart>
      <c:catAx>
        <c:axId val="57446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4483096"/>
        <c:crosses val="autoZero"/>
        <c:auto val="1"/>
        <c:lblAlgn val="ctr"/>
        <c:lblOffset val="100"/>
        <c:noMultiLvlLbl val="0"/>
      </c:catAx>
      <c:valAx>
        <c:axId val="5744830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574469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 y virtual  octubre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Estadísticas!$C$282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C21-4CB3-9A69-B4E73E0D3732}"/>
              </c:ext>
            </c:extLst>
          </c:dPt>
          <c:dLbls>
            <c:dLbl>
              <c:idx val="0"/>
              <c:layout>
                <c:manualLayout>
                  <c:x val="2.1015955095165292E-2"/>
                  <c:y val="-4.7457923910500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21-4CB3-9A69-B4E73E0D3732}"/>
                </c:ext>
              </c:extLst>
            </c:dLbl>
            <c:dLbl>
              <c:idx val="1"/>
              <c:layout>
                <c:manualLayout>
                  <c:x val="2.4205631012541237E-2"/>
                  <c:y val="-3.7327275347541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21-4CB3-9A69-B4E73E0D3732}"/>
                </c:ext>
              </c:extLst>
            </c:dLbl>
            <c:dLbl>
              <c:idx val="2"/>
              <c:layout>
                <c:manualLayout>
                  <c:x val="4.2024970759252003E-2"/>
                  <c:y val="-4.1957156073197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21-4CB3-9A69-B4E73E0D3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Estadísticas!$B$283:$B$285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Estadísticas!$C$283:$C$285</c:f>
              <c:numCache>
                <c:formatCode>_(* #,##0_);_(* \(#,##0\);_(* "-"??_);_(@_)</c:formatCode>
                <c:ptCount val="3"/>
                <c:pt idx="0">
                  <c:v>191</c:v>
                </c:pt>
                <c:pt idx="1">
                  <c:v>1036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1-4CB3-9A69-B4E73E0D3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0358616"/>
        <c:axId val="380358976"/>
        <c:axId val="0"/>
      </c:bar3DChart>
      <c:catAx>
        <c:axId val="38035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0358976"/>
        <c:crosses val="autoZero"/>
        <c:auto val="1"/>
        <c:lblAlgn val="ctr"/>
        <c:lblOffset val="100"/>
        <c:noMultiLvlLbl val="0"/>
      </c:catAx>
      <c:valAx>
        <c:axId val="3803589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8035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Registros de obras físicos y virtual noviembre 2024.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88874970739957E-4"/>
          <c:y val="0.13491499129619106"/>
          <c:w val="0.86991302291854011"/>
          <c:h val="0.7692645381352647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Estadísticas!$B$300</c:f>
              <c:strCache>
                <c:ptCount val="1"/>
                <c:pt idx="0">
                  <c:v>Obras literarias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B53-4A11-829E-EC7CB929B4E8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1B53-4A11-829E-EC7CB929B4E8}"/>
              </c:ext>
            </c:extLst>
          </c:dPt>
          <c:dLbls>
            <c:dLbl>
              <c:idx val="0"/>
              <c:layout>
                <c:manualLayout>
                  <c:x val="4.7796331078186378E-2"/>
                  <c:y val="1.7648097413146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53-4A11-829E-EC7CB929B4E8}"/>
                </c:ext>
              </c:extLst>
            </c:dLbl>
            <c:dLbl>
              <c:idx val="1"/>
              <c:layout>
                <c:manualLayout>
                  <c:x val="7.3159568796349397E-2"/>
                  <c:y val="-4.002500775090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53-4A11-829E-EC7CB929B4E8}"/>
                </c:ext>
              </c:extLst>
            </c:dLbl>
            <c:dLbl>
              <c:idx val="2"/>
              <c:layout>
                <c:manualLayout>
                  <c:x val="7.3159568796349397E-2"/>
                  <c:y val="-3.001875581317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53-4A11-829E-EC7CB929B4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Estadísticas!$C$300</c:f>
              <c:numCache>
                <c:formatCode>_(* #,##0_);_(* \(#,##0\);_(* "-"??_);_(@_)</c:formatCode>
                <c:ptCount val="1"/>
                <c:pt idx="0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3-4A11-829E-EC7CB929B4E8}"/>
            </c:ext>
          </c:extLst>
        </c:ser>
        <c:ser>
          <c:idx val="1"/>
          <c:order val="1"/>
          <c:tx>
            <c:strRef>
              <c:f>Estadísticas!$B$301</c:f>
              <c:strCache>
                <c:ptCount val="1"/>
                <c:pt idx="0">
                  <c:v>Obras artísticas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4094659027219698E-2"/>
                  <c:y val="1.5975421503396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Estadísticas!$C$301</c:f>
              <c:numCache>
                <c:formatCode>_(* #,##0_);_(* \(#,##0\);_(* "-"??_);_(@_)</c:formatCode>
                <c:ptCount val="1"/>
                <c:pt idx="0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B-426E-B160-17CAC23A01C2}"/>
            </c:ext>
          </c:extLst>
        </c:ser>
        <c:ser>
          <c:idx val="2"/>
          <c:order val="2"/>
          <c:tx>
            <c:strRef>
              <c:f>Estadísticas!$B$302</c:f>
              <c:strCache>
                <c:ptCount val="1"/>
                <c:pt idx="0">
                  <c:v>Obras cientificas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6020788524633139E-2"/>
                  <c:y val="-2.57028134124161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4B-426E-B160-17CAC23A01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Estadísticas!$C$299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Estadísticas!$C$302</c:f>
              <c:numCache>
                <c:formatCode>_(* #,##0_);_(* \(#,##0\);_(* "-"??_);_(@_)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4B-426E-B160-17CAC23A0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9335504"/>
        <c:axId val="430244344"/>
        <c:axId val="687960104"/>
      </c:bar3DChart>
      <c:catAx>
        <c:axId val="37933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0244344"/>
        <c:crosses val="autoZero"/>
        <c:auto val="1"/>
        <c:lblAlgn val="ctr"/>
        <c:lblOffset val="100"/>
        <c:noMultiLvlLbl val="0"/>
      </c:catAx>
      <c:valAx>
        <c:axId val="43024434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379335504"/>
        <c:crosses val="autoZero"/>
        <c:crossBetween val="between"/>
      </c:valAx>
      <c:serAx>
        <c:axId val="687960104"/>
        <c:scaling>
          <c:orientation val="minMax"/>
        </c:scaling>
        <c:delete val="1"/>
        <c:axPos val="b"/>
        <c:majorTickMark val="none"/>
        <c:minorTickMark val="none"/>
        <c:tickLblPos val="nextTo"/>
        <c:crossAx val="430244344"/>
        <c:crosses val="autoZero"/>
      </c:ser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Registros de obras fisico y virtual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02637903741126"/>
          <c:y val="0.23925944353532638"/>
          <c:w val="0.67238357911125435"/>
          <c:h val="0.6571395256012951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F8EC-4EE3-A696-68C51D71F4F1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F8EC-4EE3-A696-68C51D71F4F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F8EC-4EE3-A696-68C51D71F4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8EC-4EE3-A696-68C51D71F4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8EC-4EE3-A696-68C51D71F4F1}"/>
                </c:ext>
              </c:extLst>
            </c:dLbl>
            <c:dLbl>
              <c:idx val="2"/>
              <c:layout>
                <c:manualLayout>
                  <c:x val="0.15188967362336867"/>
                  <c:y val="-1.1267605633802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EC-4EE3-A696-68C51D71F4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Estadísticas!$B$312:$B$314</c:f>
              <c:strCache>
                <c:ptCount val="3"/>
                <c:pt idx="0">
                  <c:v>Obras literarias</c:v>
                </c:pt>
                <c:pt idx="1">
                  <c:v>Obras artísticas</c:v>
                </c:pt>
                <c:pt idx="2">
                  <c:v>Obras cientificas</c:v>
                </c:pt>
              </c:strCache>
            </c:strRef>
          </c:cat>
          <c:val>
            <c:numRef>
              <c:f>Estadísticas!$C$312:$C$314</c:f>
              <c:numCache>
                <c:formatCode>_(* #,##0_);_(* \(#,##0\);_(* "-"??_);_(@_)</c:formatCode>
                <c:ptCount val="3"/>
                <c:pt idx="0">
                  <c:v>339</c:v>
                </c:pt>
                <c:pt idx="1">
                  <c:v>59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EC-4EE3-A696-68C51D71F4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0">
                <a:solidFill>
                  <a:schemeClr val="tx1"/>
                </a:solidFill>
              </a:rPr>
              <a:t>Acta de no comparecencia</a:t>
            </a:r>
            <a:r>
              <a:rPr lang="en-US" sz="1200" b="0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Estadísticas!$G$78</c:f>
              <c:strCache>
                <c:ptCount val="1"/>
                <c:pt idx="0">
                  <c:v>Acta de no comparecencia.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D4BC-4E0C-9D85-1911CCC4C4B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4BC-4E0C-9D85-1911CCC4C4B6}"/>
              </c:ext>
            </c:extLst>
          </c:dPt>
          <c:dLbls>
            <c:dLbl>
              <c:idx val="0"/>
              <c:layout>
                <c:manualLayout>
                  <c:x val="1.1091854823049981E-2"/>
                  <c:y val="-5.5424345371829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BC-4E0C-9D85-1911CCC4C4B6}"/>
                </c:ext>
              </c:extLst>
            </c:dLbl>
            <c:dLbl>
              <c:idx val="1"/>
              <c:layout>
                <c:manualLayout>
                  <c:x val="0.10722126328948321"/>
                  <c:y val="-0.357738956490897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BC-4E0C-9D85-1911CCC4C4B6}"/>
                </c:ext>
              </c:extLst>
            </c:dLbl>
            <c:dLbl>
              <c:idx val="2"/>
              <c:layout>
                <c:manualLayout>
                  <c:x val="5.1761989174233108E-2"/>
                  <c:y val="-6.0462922223813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BC-4E0C-9D85-1911CCC4C4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Estadísticas!$C$79:$C$81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Estadísticas!$G$79:$G$81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BC-4E0C-9D85-1911CCC4C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779136"/>
        <c:axId val="722778056"/>
        <c:axId val="0"/>
      </c:bar3DChart>
      <c:catAx>
        <c:axId val="7227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778056"/>
        <c:crosses val="autoZero"/>
        <c:auto val="1"/>
        <c:lblAlgn val="ctr"/>
        <c:lblOffset val="100"/>
        <c:noMultiLvlLbl val="0"/>
      </c:catAx>
      <c:valAx>
        <c:axId val="722778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77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Solicitudes presenciales</a:t>
            </a:r>
          </a:p>
        </c:rich>
      </c:tx>
      <c:layout>
        <c:manualLayout>
          <c:xMode val="edge"/>
          <c:yMode val="edge"/>
          <c:x val="0.38082383833979883"/>
          <c:y val="2.79260152977832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2049023166989024"/>
          <c:y val="0.23592471672748228"/>
          <c:w val="0.60660348648631746"/>
          <c:h val="0.7262564650331756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6-44DA-A3AE-1D9C803A8DA3}"/>
              </c:ext>
            </c:extLst>
          </c:dPt>
          <c:dPt>
            <c:idx val="1"/>
            <c:bubble3D val="0"/>
            <c:spPr>
              <a:solidFill>
                <a:schemeClr val="accent1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6-44DA-A3AE-1D9C803A8DA3}"/>
              </c:ext>
            </c:extLst>
          </c:dPt>
          <c:dPt>
            <c:idx val="2"/>
            <c:bubble3D val="0"/>
            <c:spPr>
              <a:solidFill>
                <a:schemeClr val="accent1">
                  <a:shade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86-44DA-A3AE-1D9C803A8DA3}"/>
              </c:ext>
            </c:extLst>
          </c:dPt>
          <c:dPt>
            <c:idx val="3"/>
            <c:bubble3D val="0"/>
            <c:spPr>
              <a:solidFill>
                <a:schemeClr val="accent1">
                  <a:shade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86-44DA-A3AE-1D9C803A8DA3}"/>
              </c:ext>
            </c:extLst>
          </c:dPt>
          <c:dPt>
            <c:idx val="4"/>
            <c:bubble3D val="0"/>
            <c:spPr>
              <a:solidFill>
                <a:schemeClr val="accent1">
                  <a:tint val="9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86-44DA-A3AE-1D9C803A8DA3}"/>
              </c:ext>
            </c:extLst>
          </c:dPt>
          <c:dPt>
            <c:idx val="5"/>
            <c:bubble3D val="0"/>
            <c:spPr>
              <a:solidFill>
                <a:schemeClr val="accent1">
                  <a:shade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86-44DA-A3AE-1D9C803A8DA3}"/>
              </c:ext>
            </c:extLst>
          </c:dPt>
          <c:dPt>
            <c:idx val="6"/>
            <c:bubble3D val="0"/>
            <c:spPr>
              <a:solidFill>
                <a:schemeClr val="accent1">
                  <a:tint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9-4BCA-94A4-98FD6BC863B0}"/>
              </c:ext>
            </c:extLst>
          </c:dPt>
          <c:dPt>
            <c:idx val="7"/>
            <c:bubble3D val="0"/>
            <c:spPr>
              <a:solidFill>
                <a:schemeClr val="accent1">
                  <a:tint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9-4BCA-94A4-98FD6BC863B0}"/>
              </c:ext>
            </c:extLst>
          </c:dPt>
          <c:dPt>
            <c:idx val="8"/>
            <c:bubble3D val="0"/>
            <c:spPr>
              <a:solidFill>
                <a:schemeClr val="accent1">
                  <a:tint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9-4BCA-94A4-98FD6BC863B0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9-4BCA-94A4-98FD6BC863B0}"/>
              </c:ext>
            </c:extLst>
          </c:dPt>
          <c:dPt>
            <c:idx val="10"/>
            <c:bubble3D val="0"/>
            <c:spPr>
              <a:solidFill>
                <a:schemeClr val="accent1">
                  <a:tint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9-4BCA-94A4-98FD6BC863B0}"/>
              </c:ext>
            </c:extLst>
          </c:dPt>
          <c:dPt>
            <c:idx val="11"/>
            <c:bubble3D val="0"/>
            <c:spPr>
              <a:solidFill>
                <a:schemeClr val="accent1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9-4BCA-94A4-98FD6BC863B0}"/>
              </c:ext>
            </c:extLst>
          </c:dPt>
          <c:dPt>
            <c:idx val="12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49C-4F7E-9284-CBC9AEC29AB8}"/>
              </c:ext>
            </c:extLst>
          </c:dPt>
          <c:dLbls>
            <c:dLbl>
              <c:idx val="0"/>
              <c:layout>
                <c:manualLayout>
                  <c:x val="0.11113740823904468"/>
                  <c:y val="2.2708834426286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86-44DA-A3AE-1D9C803A8DA3}"/>
                </c:ext>
              </c:extLst>
            </c:dLbl>
            <c:dLbl>
              <c:idx val="1"/>
              <c:layout>
                <c:manualLayout>
                  <c:x val="-0.19701631460557961"/>
                  <c:y val="3.89294304450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86-44DA-A3AE-1D9C803A8DA3}"/>
                </c:ext>
              </c:extLst>
            </c:dLbl>
            <c:dLbl>
              <c:idx val="2"/>
              <c:layout>
                <c:manualLayout>
                  <c:x val="-0.12917098414680958"/>
                  <c:y val="-7.578747800640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86-44DA-A3AE-1D9C803A8DA3}"/>
                </c:ext>
              </c:extLst>
            </c:dLbl>
            <c:dLbl>
              <c:idx val="3"/>
              <c:layout>
                <c:manualLayout>
                  <c:x val="-0.1456755519292339"/>
                  <c:y val="-3.4176289214385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86-44DA-A3AE-1D9C803A8DA3}"/>
                </c:ext>
              </c:extLst>
            </c:dLbl>
            <c:dLbl>
              <c:idx val="4"/>
              <c:layout>
                <c:manualLayout>
                  <c:x val="-0.1568420760914343"/>
                  <c:y val="-0.1102823411563833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86-44DA-A3AE-1D9C803A8DA3}"/>
                </c:ext>
              </c:extLst>
            </c:dLbl>
            <c:dLbl>
              <c:idx val="5"/>
              <c:layout>
                <c:manualLayout>
                  <c:x val="-0.13495120175693096"/>
                  <c:y val="-0.1372780894527836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486-44DA-A3AE-1D9C803A8DA3}"/>
                </c:ext>
              </c:extLst>
            </c:dLbl>
            <c:dLbl>
              <c:idx val="6"/>
              <c:layout>
                <c:manualLayout>
                  <c:x val="-0.31354048591841083"/>
                  <c:y val="-0.195809765921461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29-4BCA-94A4-98FD6BC863B0}"/>
                </c:ext>
              </c:extLst>
            </c:dLbl>
            <c:dLbl>
              <c:idx val="7"/>
              <c:layout>
                <c:manualLayout>
                  <c:x val="0.36804933608255574"/>
                  <c:y val="-4.79748965848332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193665515130766"/>
                      <c:h val="6.97485697193516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29-4BCA-94A4-98FD6BC863B0}"/>
                </c:ext>
              </c:extLst>
            </c:dLbl>
            <c:dLbl>
              <c:idx val="8"/>
              <c:layout>
                <c:manualLayout>
                  <c:x val="0.39211879176841608"/>
                  <c:y val="4.77846700051536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29-4BCA-94A4-98FD6BC863B0}"/>
                </c:ext>
              </c:extLst>
            </c:dLbl>
            <c:dLbl>
              <c:idx val="9"/>
              <c:layout>
                <c:manualLayout>
                  <c:x val="-5.6254228224187582E-2"/>
                  <c:y val="-0.1620423162910042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29-4BCA-94A4-98FD6BC863B0}"/>
                </c:ext>
              </c:extLst>
            </c:dLbl>
            <c:dLbl>
              <c:idx val="11"/>
              <c:layout>
                <c:manualLayout>
                  <c:x val="0.34185261767006281"/>
                  <c:y val="-0.166666666666666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29-4BCA-94A4-98FD6BC863B0}"/>
                </c:ext>
              </c:extLst>
            </c:dLbl>
            <c:dLbl>
              <c:idx val="12"/>
              <c:layout>
                <c:manualLayout>
                  <c:x val="0.40027047005671917"/>
                  <c:y val="0.2148148019301679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49C-4F7E-9284-CBC9AEC29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Estadísticas!$B$238:$B$250</c:f>
              <c:strCache>
                <c:ptCount val="13"/>
                <c:pt idx="0">
                  <c:v>Registro de letras para una obra musical</c:v>
                </c:pt>
                <c:pt idx="1">
                  <c:v>Registro de libro</c:v>
                </c:pt>
                <c:pt idx="2">
                  <c:v>Registro de obras musicales con letra o sin ella</c:v>
                </c:pt>
                <c:pt idx="3">
                  <c:v>Registro de producción letras para una obra musical (6-15)</c:v>
                </c:pt>
                <c:pt idx="4">
                  <c:v>Registro de poemas</c:v>
                </c:pt>
                <c:pt idx="5">
                  <c:v>Registro de guion cinematográfico y documental largometraje</c:v>
                </c:pt>
                <c:pt idx="6">
                  <c:v>Registro de diseño textil</c:v>
                </c:pt>
                <c:pt idx="7">
                  <c:v>Registro de revistas, folletos, agendas, sermones, novelas, cuentos, manuales, entre otras análogas</c:v>
                </c:pt>
                <c:pt idx="8">
                  <c:v>Producción de obras musicales con letras o sin letras</c:v>
                </c:pt>
                <c:pt idx="9">
                  <c:v>Registro de guion 
cinematográfico y documental cortometraje</c:v>
                </c:pt>
                <c:pt idx="10">
                  <c:v>Registro de artesanía </c:v>
                </c:pt>
                <c:pt idx="11">
                  <c:v>Registro de proyecto </c:v>
                </c:pt>
                <c:pt idx="12">
                  <c:v>Registro de dibujos</c:v>
                </c:pt>
              </c:strCache>
            </c:strRef>
          </c:cat>
          <c:val>
            <c:numRef>
              <c:f>Estadísticas!$C$238:$C$250</c:f>
              <c:numCache>
                <c:formatCode>General</c:formatCode>
                <c:ptCount val="13"/>
                <c:pt idx="0">
                  <c:v>1892</c:v>
                </c:pt>
                <c:pt idx="1">
                  <c:v>112</c:v>
                </c:pt>
                <c:pt idx="2">
                  <c:v>489</c:v>
                </c:pt>
                <c:pt idx="3">
                  <c:v>104</c:v>
                </c:pt>
                <c:pt idx="4">
                  <c:v>1</c:v>
                </c:pt>
                <c:pt idx="5">
                  <c:v>30</c:v>
                </c:pt>
                <c:pt idx="6">
                  <c:v>7</c:v>
                </c:pt>
                <c:pt idx="7">
                  <c:v>38</c:v>
                </c:pt>
                <c:pt idx="8">
                  <c:v>125</c:v>
                </c:pt>
                <c:pt idx="9">
                  <c:v>11</c:v>
                </c:pt>
                <c:pt idx="10">
                  <c:v>17</c:v>
                </c:pt>
                <c:pt idx="11">
                  <c:v>3</c:v>
                </c:pt>
                <c:pt idx="1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9-4BCA-94A4-98FD6BC863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Solicitudes Vs. promedio emisión de certificados</a:t>
            </a:r>
            <a:r>
              <a:rPr lang="es-DO"/>
              <a:t>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Estadísticas!$C$261</c:f>
              <c:strCache>
                <c:ptCount val="1"/>
                <c:pt idx="0">
                  <c:v>Solicitudes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Estadísticas!$B$262:$B$264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Estadísticas!$C$262:$C$264</c:f>
              <c:numCache>
                <c:formatCode>_-* #,##0\ _€_-;\-* #,##0\ _€_-;_-* "-"??\ _€_-;_-@_-</c:formatCode>
                <c:ptCount val="3"/>
                <c:pt idx="0">
                  <c:v>263</c:v>
                </c:pt>
                <c:pt idx="1">
                  <c:v>687</c:v>
                </c:pt>
                <c:pt idx="2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11520"/>
        <c:axId val="571112240"/>
      </c:lineChart>
      <c:lineChart>
        <c:grouping val="standard"/>
        <c:varyColors val="0"/>
        <c:ser>
          <c:idx val="1"/>
          <c:order val="1"/>
          <c:tx>
            <c:strRef>
              <c:f>Estadísticas!$D$261</c:f>
              <c:strCache>
                <c:ptCount val="1"/>
                <c:pt idx="0">
                  <c:v>Días 
Transcurridos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Estadísticas!$B$262:$B$264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Estadísticas!$D$262:$D$264</c:f>
              <c:numCache>
                <c:formatCode>_-* #,##0.00\ _€_-;\-* #,##0.00\ _€_-;_-* "-"??\ _€_-;_-@_-</c:formatCode>
                <c:ptCount val="3"/>
                <c:pt idx="0">
                  <c:v>0.79</c:v>
                </c:pt>
                <c:pt idx="1">
                  <c:v>0.44</c:v>
                </c:pt>
                <c:pt idx="2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B-420B-9C40-EAB570488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102160"/>
        <c:axId val="571099640"/>
      </c:lineChart>
      <c:catAx>
        <c:axId val="57111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2240"/>
        <c:crosses val="autoZero"/>
        <c:auto val="1"/>
        <c:lblAlgn val="ctr"/>
        <c:lblOffset val="100"/>
        <c:noMultiLvlLbl val="0"/>
      </c:catAx>
      <c:valAx>
        <c:axId val="57111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11520"/>
        <c:crosses val="autoZero"/>
        <c:crossBetween val="between"/>
      </c:valAx>
      <c:valAx>
        <c:axId val="571099640"/>
        <c:scaling>
          <c:orientation val="minMax"/>
          <c:max val="50"/>
        </c:scaling>
        <c:delete val="0"/>
        <c:axPos val="r"/>
        <c:numFmt formatCode="_-* #,##0.00\ _€_-;\-* #,##0.00\ _€_-;_-* &quot;-&quot;??\ _€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5">
                    <a:lumMod val="40000"/>
                    <a:lumOff val="6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71102160"/>
        <c:crosses val="max"/>
        <c:crossBetween val="between"/>
      </c:valAx>
      <c:catAx>
        <c:axId val="57110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1099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 sz="1200" b="0">
                <a:solidFill>
                  <a:schemeClr val="tx1"/>
                </a:solidFill>
                <a:latin typeface="+mn-lt"/>
              </a:rPr>
              <a:t>Cantidad de asistentes</a:t>
            </a:r>
            <a:r>
              <a:rPr lang="en-US" sz="1200" b="0">
                <a:solidFill>
                  <a:schemeClr val="tx1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5677178061615666"/>
          <c:y val="1.7451660625258211E-2"/>
        </c:manualLayout>
      </c:layout>
      <c:overlay val="0"/>
      <c:spPr>
        <a:noFill/>
        <a:ln>
          <a:noFill/>
        </a:ln>
        <a:effectLst>
          <a:innerShdw blurRad="63500" dist="50800" dir="16200000">
            <a:prstClr val="black">
              <a:alpha val="50000"/>
            </a:prstClr>
          </a:innerShdw>
        </a:effectLst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47154890904844"/>
          <c:y val="0.15039473007050588"/>
          <c:w val="0.83865714070068287"/>
          <c:h val="0.74561576861715817"/>
        </c:manualLayout>
      </c:layout>
      <c:pie3DChart>
        <c:varyColors val="1"/>
        <c:ser>
          <c:idx val="0"/>
          <c:order val="0"/>
          <c:tx>
            <c:strRef>
              <c:f>Estadísticas!$E$49</c:f>
              <c:strCache>
                <c:ptCount val="1"/>
                <c:pt idx="0">
                  <c:v>Cantidad de 
asistente.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97-41B3-9AB5-2F9058023F4D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57A-4CF1-A864-498CA30986B1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7A-4CF1-A864-498CA30986B1}"/>
              </c:ext>
            </c:extLst>
          </c:dPt>
          <c:dLbls>
            <c:dLbl>
              <c:idx val="0"/>
              <c:layout>
                <c:manualLayout>
                  <c:x val="-0.10038190486434696"/>
                  <c:y val="-8.278867102396514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97-41B3-9AB5-2F9058023F4D}"/>
                </c:ext>
              </c:extLst>
            </c:dLbl>
            <c:dLbl>
              <c:idx val="1"/>
              <c:layout>
                <c:manualLayout>
                  <c:x val="5.1596969515478215E-2"/>
                  <c:y val="0.1089324618736383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14780462960244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57A-4CF1-A864-498CA30986B1}"/>
                </c:ext>
              </c:extLst>
            </c:dLbl>
            <c:dLbl>
              <c:idx val="2"/>
              <c:layout>
                <c:manualLayout>
                  <c:x val="-7.3738369876888851E-2"/>
                  <c:y val="-2.189970029684945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74908303999438"/>
                      <c:h val="0.108801742919389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7A-4CF1-A864-498CA30986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Estadísticas!$C$50:$C$52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Estadísticas!$E$50:$E$52</c:f>
              <c:numCache>
                <c:formatCode>General</c:formatCode>
                <c:ptCount val="3"/>
                <c:pt idx="0">
                  <c:v>136</c:v>
                </c:pt>
                <c:pt idx="1">
                  <c:v>319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A-4CF1-A864-498CA30986B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Capacitados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773794723028048E-2"/>
          <c:y val="0.12300112290350967"/>
          <c:w val="0.92967053460422711"/>
          <c:h val="0.672955230630616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Estadísticas!$F$49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5310259768347965E-2"/>
                  <c:y val="-5.8481924343410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68-4C25-A303-F3AC17C2CFDF}"/>
                </c:ext>
              </c:extLst>
            </c:dLbl>
            <c:dLbl>
              <c:idx val="1"/>
              <c:layout>
                <c:manualLayout>
                  <c:x val="-5.0800390689780062E-3"/>
                  <c:y val="-4.1155572347219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68-4C25-A303-F3AC17C2CFDF}"/>
                </c:ext>
              </c:extLst>
            </c:dLbl>
            <c:dLbl>
              <c:idx val="2"/>
              <c:layout>
                <c:manualLayout>
                  <c:x val="1.9444444444444445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Estadísticas!$C$50:$C$52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Estadísticas!$F$50:$F$52</c:f>
              <c:numCache>
                <c:formatCode>General</c:formatCode>
                <c:ptCount val="3"/>
                <c:pt idx="0">
                  <c:v>61</c:v>
                </c:pt>
                <c:pt idx="1">
                  <c:v>143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8-4C25-A303-F3AC17C2CFDF}"/>
            </c:ext>
          </c:extLst>
        </c:ser>
        <c:ser>
          <c:idx val="1"/>
          <c:order val="1"/>
          <c:tx>
            <c:strRef>
              <c:f>Estadísticas!$G$49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FF3399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7777777777777779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68-4C25-A303-F3AC17C2CFDF}"/>
                </c:ext>
              </c:extLst>
            </c:dLbl>
            <c:dLbl>
              <c:idx val="1"/>
              <c:layout>
                <c:manualLayout>
                  <c:x val="7.4999999999999997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68-4C25-A303-F3AC17C2CFDF}"/>
                </c:ext>
              </c:extLst>
            </c:dLbl>
            <c:dLbl>
              <c:idx val="2"/>
              <c:layout>
                <c:manualLayout>
                  <c:x val="6.3888888888888995E-2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68-4C25-A303-F3AC17C2C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Estadísticas!$C$50:$C$52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Estadísticas!$G$50:$G$52</c:f>
              <c:numCache>
                <c:formatCode>General</c:formatCode>
                <c:ptCount val="3"/>
                <c:pt idx="0">
                  <c:v>75</c:v>
                </c:pt>
                <c:pt idx="1">
                  <c:v>176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8-4C25-A303-F3AC17C2C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3642392"/>
        <c:axId val="703640232"/>
        <c:axId val="0"/>
      </c:bar3DChart>
      <c:catAx>
        <c:axId val="7036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3640232"/>
        <c:crosses val="autoZero"/>
        <c:auto val="1"/>
        <c:lblAlgn val="ctr"/>
        <c:lblOffset val="100"/>
        <c:noMultiLvlLbl val="0"/>
      </c:catAx>
      <c:valAx>
        <c:axId val="703640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36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18900000" algn="bl" rotWithShape="0">
        <a:prstClr val="black">
          <a:alpha val="40000"/>
        </a:prstClr>
      </a:outerShdw>
      <a:softEdge rad="12700"/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Vistas 
Conciliatorias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Estadísticas!$D$78</c:f>
              <c:strCache>
                <c:ptCount val="1"/>
                <c:pt idx="0">
                  <c:v>Vistas 
Conciliatorias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073-4D13-BFA1-8FC70714D6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5073-4D13-BFA1-8FC7071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5073-4D13-BFA1-8FC70714D6BD}"/>
              </c:ext>
            </c:extLst>
          </c:dPt>
          <c:dLbls>
            <c:dLbl>
              <c:idx val="0"/>
              <c:layout>
                <c:manualLayout>
                  <c:x val="9.9456099456099401E-2"/>
                  <c:y val="-3.943314083802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3-4D13-BFA1-8FC70714D6BD}"/>
                </c:ext>
              </c:extLst>
            </c:dLbl>
            <c:dLbl>
              <c:idx val="1"/>
              <c:layout>
                <c:manualLayout>
                  <c:x val="9.9456099456099456E-2"/>
                  <c:y val="-4.43622834427771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3-4D13-BFA1-8FC70714D6BD}"/>
                </c:ext>
              </c:extLst>
            </c:dLbl>
            <c:dLbl>
              <c:idx val="2"/>
              <c:layout>
                <c:manualLayout>
                  <c:x val="6.8376068376068383E-2"/>
                  <c:y val="-4.92914260475302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3-4D13-BFA1-8FC7071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Estadísticas!$C$79:$C$81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Estadísticas!$D$79:$D$81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3-4D13-BFA1-8FC7071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9019000"/>
        <c:axId val="719023320"/>
        <c:axId val="0"/>
      </c:bar3DChart>
      <c:catAx>
        <c:axId val="719019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19023320"/>
        <c:crosses val="autoZero"/>
        <c:auto val="1"/>
        <c:lblAlgn val="ctr"/>
        <c:lblOffset val="100"/>
        <c:noMultiLvlLbl val="0"/>
      </c:catAx>
      <c:valAx>
        <c:axId val="7190233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1901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Estadísticas!$F$78</c:f>
              <c:strCache>
                <c:ptCount val="1"/>
                <c:pt idx="0">
                  <c:v>Acta de  no acuerdos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2EC-4901-88D1-86A51A831C2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1F3D-4F50-BCBE-5F38BE2D50F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F3D-4F50-BCBE-5F38BE2D50F8}"/>
              </c:ext>
            </c:extLst>
          </c:dPt>
          <c:dLbls>
            <c:dLbl>
              <c:idx val="0"/>
              <c:layout>
                <c:manualLayout>
                  <c:x val="9.7222222222222224E-2"/>
                  <c:y val="-0.37962962962962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EC-4901-88D1-86A51A831C26}"/>
                </c:ext>
              </c:extLst>
            </c:dLbl>
            <c:dLbl>
              <c:idx val="1"/>
              <c:layout>
                <c:manualLayout>
                  <c:x val="0.10256410256410249"/>
                  <c:y val="-7.97507631661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3D-4F50-BCBE-5F38BE2D50F8}"/>
                </c:ext>
              </c:extLst>
            </c:dLbl>
            <c:dLbl>
              <c:idx val="2"/>
              <c:layout>
                <c:manualLayout>
                  <c:x val="9.1168091168091173E-2"/>
                  <c:y val="-8.4735185864020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3D-4F50-BCBE-5F38BE2D50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Estadísticas!$C$79:$C$81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Estadísticas!$F$79:$F$81</c:f>
              <c:numCache>
                <c:formatCode>General</c:formatCode>
                <c:ptCount val="3"/>
                <c:pt idx="0">
                  <c:v>0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C-4901-88D1-86A51A83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15156496"/>
        <c:axId val="615157216"/>
        <c:axId val="0"/>
      </c:bar3DChart>
      <c:catAx>
        <c:axId val="6151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15157216"/>
        <c:crosses val="autoZero"/>
        <c:auto val="1"/>
        <c:lblAlgn val="ctr"/>
        <c:lblOffset val="100"/>
        <c:noMultiLvlLbl val="0"/>
      </c:catAx>
      <c:valAx>
        <c:axId val="615157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1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>
                <a:solidFill>
                  <a:schemeClr val="tx1"/>
                </a:solidFill>
              </a:rPr>
              <a:t>Asistencia jurídica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33333333333334"/>
          <c:y val="0.1341282374420435"/>
          <c:w val="0.86476929807628888"/>
          <c:h val="0.75415105617153577"/>
        </c:manualLayout>
      </c:layout>
      <c:pie3DChart>
        <c:varyColors val="1"/>
        <c:ser>
          <c:idx val="0"/>
          <c:order val="0"/>
          <c:tx>
            <c:strRef>
              <c:f>Estadísticas!$D$86</c:f>
              <c:strCache>
                <c:ptCount val="1"/>
                <c:pt idx="0">
                  <c:v>Cantidad</c:v>
                </c:pt>
              </c:strCache>
            </c:strRef>
          </c:tx>
          <c:dPt>
            <c:idx val="0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770-4A7B-9953-4A891A89332A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B770-4A7B-9953-4A891A89332A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770-4A7B-9953-4A891A89332A}"/>
              </c:ext>
            </c:extLst>
          </c:dPt>
          <c:dLbls>
            <c:dLbl>
              <c:idx val="0"/>
              <c:layout>
                <c:manualLayout>
                  <c:x val="-0.1111402806008384"/>
                  <c:y val="4.4745866242795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70-4A7B-9953-4A891A89332A}"/>
                </c:ext>
              </c:extLst>
            </c:dLbl>
            <c:dLbl>
              <c:idx val="1"/>
              <c:layout>
                <c:manualLayout>
                  <c:x val="-0.10781052452685035"/>
                  <c:y val="-0.2676766612277653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70-4A7B-9953-4A891A89332A}"/>
                </c:ext>
              </c:extLst>
            </c:dLbl>
            <c:dLbl>
              <c:idx val="2"/>
              <c:layout>
                <c:manualLayout>
                  <c:x val="0.23169048173005055"/>
                  <c:y val="7.575754563049963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70-4A7B-9953-4A891A8933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Estadísticas!$C$87:$C$89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Estadísticas!$D$87:$D$89</c:f>
              <c:numCache>
                <c:formatCode>General</c:formatCode>
                <c:ptCount val="3"/>
                <c:pt idx="0">
                  <c:v>7</c:v>
                </c:pt>
                <c:pt idx="1">
                  <c:v>10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0-4A7B-9953-4A891A89332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</a:rPr>
              <a:t>Octubre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33327174104529E-2"/>
          <c:y val="9.4942528735632178E-2"/>
          <c:w val="0.90933335237094981"/>
          <c:h val="0.7478928409810842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Estadísticas!$D$126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4BE-4972-8174-DA3C3F2FF5F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24BE-4972-8174-DA3C3F2FF5F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4BE-4972-8174-DA3C3F2FF5F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24BE-4972-8174-DA3C3F2FF5FC}"/>
              </c:ext>
            </c:extLst>
          </c:dPt>
          <c:dPt>
            <c:idx val="4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7E7-4CB4-B4D4-CA3BE48358B0}"/>
              </c:ext>
            </c:extLst>
          </c:dPt>
          <c:dLbls>
            <c:dLbl>
              <c:idx val="0"/>
              <c:layout>
                <c:manualLayout>
                  <c:x val="6.9444444444444392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E-4972-8174-DA3C3F2FF5FC}"/>
                </c:ext>
              </c:extLst>
            </c:dLbl>
            <c:dLbl>
              <c:idx val="1"/>
              <c:layout>
                <c:manualLayout>
                  <c:x val="6.9444444444444448E-2"/>
                  <c:y val="-4.1666666666666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BE-4972-8174-DA3C3F2FF5FC}"/>
                </c:ext>
              </c:extLst>
            </c:dLbl>
            <c:dLbl>
              <c:idx val="2"/>
              <c:layout>
                <c:manualLayout>
                  <c:x val="5.4700860590980345E-3"/>
                  <c:y val="-1.4864696310035583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E-4972-8174-DA3C3F2FF5FC}"/>
                </c:ext>
              </c:extLst>
            </c:dLbl>
            <c:dLbl>
              <c:idx val="3"/>
              <c:layout>
                <c:manualLayout>
                  <c:x val="6.6239727167612126E-3"/>
                  <c:y val="-3.45328866850152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E-4972-8174-DA3C3F2FF5FC}"/>
                </c:ext>
              </c:extLst>
            </c:dLbl>
            <c:dLbl>
              <c:idx val="4"/>
              <c:layout>
                <c:manualLayout>
                  <c:x val="3.1452994839813599E-2"/>
                  <c:y val="-4.6047041082579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7-4CB4-B4D4-CA3BE48358B0}"/>
                </c:ext>
              </c:extLst>
            </c:dLbl>
            <c:dLbl>
              <c:idx val="6"/>
              <c:layout>
                <c:manualLayout>
                  <c:x val="4.1025645443235156E-2"/>
                  <c:y val="-4.05405491680249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17-4019-974B-FC4B9FC2BF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Estadísticas!$C$127:$C$133</c:f>
              <c:strCache>
                <c:ptCount val="7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  <c:pt idx="6">
                  <c:v>Operativos</c:v>
                </c:pt>
              </c:strCache>
            </c:strRef>
          </c:cat>
          <c:val>
            <c:numRef>
              <c:f>Estadísticas!$D$127:$D$133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E-4972-8174-DA3C3F2FF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35378632"/>
        <c:axId val="735377912"/>
        <c:axId val="0"/>
      </c:bar3DChart>
      <c:catAx>
        <c:axId val="735378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5377912"/>
        <c:crosses val="autoZero"/>
        <c:auto val="1"/>
        <c:lblAlgn val="ctr"/>
        <c:lblOffset val="100"/>
        <c:noMultiLvlLbl val="0"/>
      </c:catAx>
      <c:valAx>
        <c:axId val="7353779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35378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Noviembre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451137884872823E-2"/>
          <c:y val="9.0260115893295231E-2"/>
          <c:w val="0.91700133868808564"/>
          <c:h val="0.744303462698989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Estadísticas!$D$145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DBD-409D-A25E-B085BDBC6D6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AD7B-43A5-9675-DEF0DD873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1DBD-409D-A25E-B085BDBC6D62}"/>
              </c:ext>
            </c:extLst>
          </c:dPt>
          <c:dLbls>
            <c:dLbl>
              <c:idx val="0"/>
              <c:layout>
                <c:manualLayout>
                  <c:x val="7.4999999999999997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BD-409D-A25E-B085BDBC6D62}"/>
                </c:ext>
              </c:extLst>
            </c:dLbl>
            <c:dLbl>
              <c:idx val="3"/>
              <c:layout>
                <c:manualLayout>
                  <c:x val="8.8888888888888989E-2"/>
                  <c:y val="-3.2407407407407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BD-409D-A25E-B085BDBC6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Estadísticas!$C$146:$C$151</c:f>
              <c:strCache>
                <c:ptCount val="6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  <c:pt idx="5">
                  <c:v>Denuncias</c:v>
                </c:pt>
              </c:strCache>
            </c:strRef>
          </c:cat>
          <c:val>
            <c:numRef>
              <c:f>Estadísticas!$D$146:$D$151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19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D-409D-A25E-B085BDBC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08094440"/>
        <c:axId val="708090480"/>
        <c:axId val="0"/>
      </c:bar3DChart>
      <c:catAx>
        <c:axId val="70809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08090480"/>
        <c:crosses val="autoZero"/>
        <c:auto val="1"/>
        <c:lblAlgn val="ctr"/>
        <c:lblOffset val="100"/>
        <c:noMultiLvlLbl val="0"/>
      </c:catAx>
      <c:valAx>
        <c:axId val="708090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8094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solidFill>
                  <a:schemeClr val="tx1"/>
                </a:solidFill>
              </a:rPr>
              <a:t>Diciembre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33408779368166025"/>
          <c:y val="0.13594306049822064"/>
          <c:w val="0.64701881900389979"/>
          <c:h val="0.8118623962040332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Estadísticas!$D$165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38B-41B8-BF28-6C9F0A0E8C8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38B-41B8-BF28-6C9F0A0E8C8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38B-41B8-BF28-6C9F0A0E8C8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38B-41B8-BF28-6C9F0A0E8C84}"/>
              </c:ext>
            </c:extLst>
          </c:dPt>
          <c:dLbls>
            <c:dLbl>
              <c:idx val="0"/>
              <c:layout>
                <c:manualLayout>
                  <c:x val="4.2581494736198003E-2"/>
                  <c:y val="-1.1806872110889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8B-41B8-BF28-6C9F0A0E8C84}"/>
                </c:ext>
              </c:extLst>
            </c:dLbl>
            <c:dLbl>
              <c:idx val="1"/>
              <c:layout>
                <c:manualLayout>
                  <c:x val="1.8629403947086624E-2"/>
                  <c:y val="-1.1806872110889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8B-41B8-BF28-6C9F0A0E8C84}"/>
                </c:ext>
              </c:extLst>
            </c:dLbl>
            <c:dLbl>
              <c:idx val="2"/>
              <c:layout>
                <c:manualLayout>
                  <c:x val="3.1936121052148499E-2"/>
                  <c:y val="-2.9517180277225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8B-41B8-BF28-6C9F0A0E8C84}"/>
                </c:ext>
              </c:extLst>
            </c:dLbl>
            <c:dLbl>
              <c:idx val="3"/>
              <c:layout>
                <c:manualLayout>
                  <c:x val="2.3952090789111327E-2"/>
                  <c:y val="-8.7294155435611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8B-41B8-BF28-6C9F0A0E8C84}"/>
                </c:ext>
              </c:extLst>
            </c:dLbl>
            <c:dLbl>
              <c:idx val="4"/>
              <c:layout>
                <c:manualLayout>
                  <c:x val="1.8629403947086575E-2"/>
                  <c:y val="-1.46746869726273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D-49D6-BDA7-2C661D4BFA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Estadísticas!$C$166:$C$170</c:f>
              <c:strCache>
                <c:ptCount val="5"/>
                <c:pt idx="0">
                  <c:v>Notificaciones</c:v>
                </c:pt>
                <c:pt idx="1">
                  <c:v>Registros nuevos usuarios</c:v>
                </c:pt>
                <c:pt idx="2">
                  <c:v>Inspecciones de partes</c:v>
                </c:pt>
                <c:pt idx="3">
                  <c:v>Inspecciones de oficios</c:v>
                </c:pt>
                <c:pt idx="4">
                  <c:v>Renovación de registro. </c:v>
                </c:pt>
              </c:strCache>
            </c:strRef>
          </c:cat>
          <c:val>
            <c:numRef>
              <c:f>Estadísticas!$D$166:$D$170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B-4D20-866D-213319973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22678312"/>
        <c:axId val="722679032"/>
        <c:axId val="0"/>
      </c:bar3DChart>
      <c:catAx>
        <c:axId val="722678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22679032"/>
        <c:crosses val="autoZero"/>
        <c:auto val="1"/>
        <c:lblAlgn val="ctr"/>
        <c:lblOffset val="100"/>
        <c:noMultiLvlLbl val="0"/>
      </c:catAx>
      <c:valAx>
        <c:axId val="7226790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22678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60000"/>
            <a:lumOff val="40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6200000">
        <a:prstClr val="black">
          <a:alpha val="50000"/>
        </a:prstClr>
      </a:innerShdw>
    </a:effectLst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54</xdr:row>
      <xdr:rowOff>38101</xdr:rowOff>
    </xdr:from>
    <xdr:to>
      <xdr:col>4</xdr:col>
      <xdr:colOff>47625</xdr:colOff>
      <xdr:row>70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C69989-9182-EA5F-04D6-D78A0169F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369093</xdr:colOff>
      <xdr:row>54</xdr:row>
      <xdr:rowOff>95250</xdr:rowOff>
    </xdr:from>
    <xdr:to>
      <xdr:col>7</xdr:col>
      <xdr:colOff>204787</xdr:colOff>
      <xdr:row>70</xdr:row>
      <xdr:rowOff>130968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ACCA170-3CAA-AE7A-AEFF-B491B4B1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631033</xdr:colOff>
      <xdr:row>54</xdr:row>
      <xdr:rowOff>135731</xdr:rowOff>
    </xdr:from>
    <xdr:to>
      <xdr:col>11</xdr:col>
      <xdr:colOff>750095</xdr:colOff>
      <xdr:row>70</xdr:row>
      <xdr:rowOff>154780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FE1EE5-25DA-4579-64D9-44D4FD11D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523874</xdr:colOff>
      <xdr:row>92</xdr:row>
      <xdr:rowOff>180975</xdr:rowOff>
    </xdr:from>
    <xdr:to>
      <xdr:col>9</xdr:col>
      <xdr:colOff>685799</xdr:colOff>
      <xdr:row>106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437A0DE-641F-9F94-5E1A-F42E00E1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128587</xdr:colOff>
      <xdr:row>93</xdr:row>
      <xdr:rowOff>2381</xdr:rowOff>
    </xdr:from>
    <xdr:to>
      <xdr:col>6</xdr:col>
      <xdr:colOff>404812</xdr:colOff>
      <xdr:row>106</xdr:row>
      <xdr:rowOff>69056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7A75416-9B06-87FF-3BD8-DBAB3315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43544</xdr:colOff>
      <xdr:row>93</xdr:row>
      <xdr:rowOff>13607</xdr:rowOff>
    </xdr:from>
    <xdr:to>
      <xdr:col>2</xdr:col>
      <xdr:colOff>1767568</xdr:colOff>
      <xdr:row>106</xdr:row>
      <xdr:rowOff>51708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4F315DC-BDCC-543B-2DE8-11551D428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436562</xdr:colOff>
      <xdr:row>122</xdr:row>
      <xdr:rowOff>84667</xdr:rowOff>
    </xdr:from>
    <xdr:to>
      <xdr:col>9</xdr:col>
      <xdr:colOff>698500</xdr:colOff>
      <xdr:row>135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110204-EFE1-9A9C-989C-D7FDA04C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412749</xdr:colOff>
      <xdr:row>139</xdr:row>
      <xdr:rowOff>15876</xdr:rowOff>
    </xdr:from>
    <xdr:to>
      <xdr:col>9</xdr:col>
      <xdr:colOff>650875</xdr:colOff>
      <xdr:row>158</xdr:row>
      <xdr:rowOff>95251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AB24E38-542E-AB74-059F-CC9E7EB1A5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476249</xdr:colOff>
      <xdr:row>160</xdr:row>
      <xdr:rowOff>95250</xdr:rowOff>
    </xdr:from>
    <xdr:to>
      <xdr:col>10</xdr:col>
      <xdr:colOff>9525</xdr:colOff>
      <xdr:row>181</xdr:row>
      <xdr:rowOff>57150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A9F980D-4C27-DC52-EBCD-24C3C5982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211666</xdr:colOff>
      <xdr:row>192</xdr:row>
      <xdr:rowOff>21166</xdr:rowOff>
    </xdr:from>
    <xdr:to>
      <xdr:col>9</xdr:col>
      <xdr:colOff>451113</xdr:colOff>
      <xdr:row>206</xdr:row>
      <xdr:rowOff>31750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456D820-2C99-4F4A-3F02-03E565F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209551</xdr:colOff>
      <xdr:row>208</xdr:row>
      <xdr:rowOff>74083</xdr:rowOff>
    </xdr:from>
    <xdr:to>
      <xdr:col>9</xdr:col>
      <xdr:colOff>539751</xdr:colOff>
      <xdr:row>222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A886C09-EBB1-679C-8ABB-C7316094F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228600</xdr:colOff>
      <xdr:row>223</xdr:row>
      <xdr:rowOff>171450</xdr:rowOff>
    </xdr:from>
    <xdr:to>
      <xdr:col>9</xdr:col>
      <xdr:colOff>592668</xdr:colOff>
      <xdr:row>236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AF89311-5D15-6D2A-A3B4-D6C1CDE0B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444499</xdr:colOff>
      <xdr:row>335</xdr:row>
      <xdr:rowOff>73479</xdr:rowOff>
    </xdr:from>
    <xdr:to>
      <xdr:col>11</xdr:col>
      <xdr:colOff>653142</xdr:colOff>
      <xdr:row>354</xdr:row>
      <xdr:rowOff>84667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0321A52-5AAD-51F5-ED1B-214C1227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241904</xdr:colOff>
      <xdr:row>274</xdr:row>
      <xdr:rowOff>96763</xdr:rowOff>
    </xdr:from>
    <xdr:to>
      <xdr:col>11</xdr:col>
      <xdr:colOff>609298</xdr:colOff>
      <xdr:row>289</xdr:row>
      <xdr:rowOff>164081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E01D87A-BDED-574B-DFCD-4A145465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312964</xdr:colOff>
      <xdr:row>292</xdr:row>
      <xdr:rowOff>95250</xdr:rowOff>
    </xdr:from>
    <xdr:to>
      <xdr:col>11</xdr:col>
      <xdr:colOff>612321</xdr:colOff>
      <xdr:row>311</xdr:row>
      <xdr:rowOff>81641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2E85DEA-F136-631A-4D72-DEE2EE06C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359834</xdr:colOff>
      <xdr:row>312</xdr:row>
      <xdr:rowOff>169069</xdr:rowOff>
    </xdr:from>
    <xdr:to>
      <xdr:col>11</xdr:col>
      <xdr:colOff>635000</xdr:colOff>
      <xdr:row>332</xdr:row>
      <xdr:rowOff>148167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B102ED66-8ADD-BDE2-F004-5B996D5A9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5</xdr:col>
      <xdr:colOff>972948</xdr:colOff>
      <xdr:row>5</xdr:row>
      <xdr:rowOff>27940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AB5D4D8-CDDE-CA4E-3A9D-DC91DC3A0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3171825" cy="980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113109</xdr:colOff>
      <xdr:row>92</xdr:row>
      <xdr:rowOff>146447</xdr:rowOff>
    </xdr:from>
    <xdr:to>
      <xdr:col>14</xdr:col>
      <xdr:colOff>500062</xdr:colOff>
      <xdr:row>106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196A074-CC57-F22C-45F6-E9A6A49CB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131384</xdr:colOff>
      <xdr:row>237</xdr:row>
      <xdr:rowOff>101031</xdr:rowOff>
    </xdr:from>
    <xdr:to>
      <xdr:col>11</xdr:col>
      <xdr:colOff>470203</xdr:colOff>
      <xdr:row>249</xdr:row>
      <xdr:rowOff>74423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B2DE7F8-5B61-851D-D1C3-9AD7EE9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185208</xdr:colOff>
      <xdr:row>255</xdr:row>
      <xdr:rowOff>29934</xdr:rowOff>
    </xdr:from>
    <xdr:to>
      <xdr:col>11</xdr:col>
      <xdr:colOff>573013</xdr:colOff>
      <xdr:row>273</xdr:row>
      <xdr:rowOff>163284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AB7EBA28-2517-8B0D-945A-13A6C849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469776</xdr:colOff>
      <xdr:row>160</xdr:row>
      <xdr:rowOff>96284</xdr:rowOff>
    </xdr:from>
    <xdr:to>
      <xdr:col>2</xdr:col>
      <xdr:colOff>942975</xdr:colOff>
      <xdr:row>167</xdr:row>
      <xdr:rowOff>142876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E44BDC-8604-5EF1-9776-CAA2BAA81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1926" y="42015809"/>
          <a:ext cx="2254374" cy="1380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167192</xdr:rowOff>
    </xdr:from>
    <xdr:to>
      <xdr:col>1</xdr:col>
      <xdr:colOff>47625</xdr:colOff>
      <xdr:row>166</xdr:row>
      <xdr:rowOff>116740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9AE1F86-3FBF-D7B0-E694-5A58C785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4025" y="41896217"/>
          <a:ext cx="1247775" cy="128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EA45-6CA1-44B7-9BAE-F9A223513406}">
  <dimension ref="A7:N354"/>
  <sheetViews>
    <sheetView showGridLines="0" tabSelected="1" topLeftCell="A214" zoomScale="90" zoomScaleNormal="90" zoomScaleSheetLayoutView="70" workbookViewId="0">
      <selection activeCell="B347" sqref="B347"/>
    </sheetView>
  </sheetViews>
  <sheetFormatPr baseColWidth="10" defaultRowHeight="15" x14ac:dyDescent="0.25"/>
  <cols>
    <col min="2" max="2" width="20.85546875" customWidth="1"/>
    <col min="3" max="3" width="26.7109375" customWidth="1"/>
    <col min="4" max="4" width="15.85546875" customWidth="1"/>
    <col min="5" max="5" width="16.85546875" customWidth="1"/>
    <col min="6" max="6" width="16.42578125" customWidth="1"/>
    <col min="7" max="7" width="20.7109375" customWidth="1"/>
    <col min="8" max="8" width="16.5703125" customWidth="1"/>
    <col min="9" max="9" width="13.28515625" customWidth="1"/>
  </cols>
  <sheetData>
    <row r="7" spans="1:8" ht="28.5" x14ac:dyDescent="0.45">
      <c r="C7" s="33" t="s">
        <v>138</v>
      </c>
      <c r="D7" s="33"/>
    </row>
    <row r="9" spans="1:8" x14ac:dyDescent="0.25">
      <c r="A9" s="3"/>
    </row>
    <row r="10" spans="1:8" ht="23.25" x14ac:dyDescent="0.35">
      <c r="A10" s="4" t="s">
        <v>9</v>
      </c>
      <c r="D10" s="4"/>
    </row>
    <row r="12" spans="1:8" ht="15.75" x14ac:dyDescent="0.25">
      <c r="B12" s="30" t="s">
        <v>0</v>
      </c>
      <c r="C12" s="88"/>
      <c r="D12" s="86"/>
      <c r="E12" s="86"/>
      <c r="F12" s="86"/>
      <c r="G12" s="86"/>
    </row>
    <row r="13" spans="1:8" s="86" customFormat="1" ht="32.25" customHeight="1" x14ac:dyDescent="0.25">
      <c r="D13" s="87" t="s">
        <v>129</v>
      </c>
      <c r="E13" s="30"/>
    </row>
    <row r="14" spans="1:8" ht="15" customHeight="1" x14ac:dyDescent="0.25">
      <c r="B14" s="146" t="s">
        <v>1</v>
      </c>
      <c r="C14" s="146" t="s">
        <v>2</v>
      </c>
      <c r="D14" s="137" t="s">
        <v>3</v>
      </c>
      <c r="E14" s="155" t="s">
        <v>4</v>
      </c>
      <c r="F14" s="156"/>
      <c r="G14" s="137" t="s">
        <v>5</v>
      </c>
      <c r="H14" s="148" t="s">
        <v>6</v>
      </c>
    </row>
    <row r="15" spans="1:8" x14ac:dyDescent="0.25">
      <c r="B15" s="149"/>
      <c r="C15" s="149"/>
      <c r="D15" s="154"/>
      <c r="E15" s="38" t="s">
        <v>7</v>
      </c>
      <c r="F15" s="38" t="s">
        <v>8</v>
      </c>
      <c r="G15" s="154"/>
      <c r="H15" s="148"/>
    </row>
    <row r="16" spans="1:8" ht="60" x14ac:dyDescent="0.25">
      <c r="B16" s="83">
        <v>1</v>
      </c>
      <c r="C16" s="35" t="s">
        <v>130</v>
      </c>
      <c r="D16" s="83">
        <v>30</v>
      </c>
      <c r="E16" s="36">
        <v>10</v>
      </c>
      <c r="F16" s="36">
        <v>20</v>
      </c>
      <c r="G16" s="35" t="s">
        <v>131</v>
      </c>
      <c r="H16" s="84">
        <v>45574</v>
      </c>
    </row>
    <row r="17" spans="2:8" ht="63" customHeight="1" x14ac:dyDescent="0.25">
      <c r="B17" s="83">
        <v>2</v>
      </c>
      <c r="C17" s="35" t="s">
        <v>133</v>
      </c>
      <c r="D17" s="83">
        <v>45</v>
      </c>
      <c r="E17" s="36">
        <v>15</v>
      </c>
      <c r="F17" s="36">
        <v>30</v>
      </c>
      <c r="G17" s="35" t="s">
        <v>132</v>
      </c>
      <c r="H17" s="84">
        <v>45579</v>
      </c>
    </row>
    <row r="18" spans="2:8" ht="63" customHeight="1" x14ac:dyDescent="0.25">
      <c r="B18" s="83">
        <v>3</v>
      </c>
      <c r="C18" s="35" t="s">
        <v>134</v>
      </c>
      <c r="D18" s="83">
        <v>27</v>
      </c>
      <c r="E18" s="36">
        <v>14</v>
      </c>
      <c r="F18" s="36">
        <v>13</v>
      </c>
      <c r="G18" s="35" t="s">
        <v>132</v>
      </c>
      <c r="H18" s="84">
        <v>45587</v>
      </c>
    </row>
    <row r="19" spans="2:8" ht="30" x14ac:dyDescent="0.25">
      <c r="B19" s="83">
        <v>4</v>
      </c>
      <c r="C19" s="35" t="s">
        <v>135</v>
      </c>
      <c r="D19" s="83">
        <v>34</v>
      </c>
      <c r="E19" s="36">
        <v>22</v>
      </c>
      <c r="F19" s="36">
        <v>12</v>
      </c>
      <c r="G19" s="35" t="s">
        <v>132</v>
      </c>
      <c r="H19" s="84">
        <v>45596</v>
      </c>
    </row>
    <row r="20" spans="2:8" ht="33.75" customHeight="1" x14ac:dyDescent="0.25">
      <c r="B20" s="157" t="s">
        <v>136</v>
      </c>
      <c r="C20" s="158"/>
      <c r="D20" s="32">
        <f>SUM(D16:D19)</f>
        <v>136</v>
      </c>
      <c r="E20" s="32">
        <f>SUM(E16:E19)</f>
        <v>61</v>
      </c>
      <c r="F20" s="32">
        <f>SUM(F16:F19)</f>
        <v>75</v>
      </c>
      <c r="G20" s="34"/>
      <c r="H20" s="37"/>
    </row>
    <row r="21" spans="2:8" ht="33.75" customHeight="1" x14ac:dyDescent="0.25"/>
    <row r="22" spans="2:8" x14ac:dyDescent="0.25">
      <c r="D22" s="2" t="s">
        <v>137</v>
      </c>
      <c r="E22" s="1"/>
    </row>
    <row r="23" spans="2:8" ht="15" customHeight="1" x14ac:dyDescent="0.25">
      <c r="B23" s="146" t="s">
        <v>1</v>
      </c>
      <c r="C23" s="135" t="s">
        <v>2</v>
      </c>
      <c r="D23" s="137" t="s">
        <v>3</v>
      </c>
      <c r="E23" s="151" t="s">
        <v>4</v>
      </c>
      <c r="F23" s="152"/>
      <c r="G23" s="144" t="s">
        <v>5</v>
      </c>
      <c r="H23" s="153" t="s">
        <v>6</v>
      </c>
    </row>
    <row r="24" spans="2:8" x14ac:dyDescent="0.25">
      <c r="B24" s="138"/>
      <c r="C24" s="136"/>
      <c r="D24" s="138"/>
      <c r="E24" s="40" t="s">
        <v>7</v>
      </c>
      <c r="F24" s="41" t="s">
        <v>8</v>
      </c>
      <c r="G24" s="145"/>
      <c r="H24" s="150"/>
    </row>
    <row r="25" spans="2:8" ht="45" x14ac:dyDescent="0.25">
      <c r="B25" s="83">
        <v>1</v>
      </c>
      <c r="C25" s="35" t="s">
        <v>140</v>
      </c>
      <c r="D25" s="83">
        <v>30</v>
      </c>
      <c r="E25" s="36">
        <v>10</v>
      </c>
      <c r="F25" s="36">
        <v>20</v>
      </c>
      <c r="G25" s="35" t="s">
        <v>141</v>
      </c>
      <c r="H25" s="84">
        <v>45604</v>
      </c>
    </row>
    <row r="26" spans="2:8" ht="44.25" customHeight="1" x14ac:dyDescent="0.25">
      <c r="B26" s="83">
        <f>1+B25</f>
        <v>2</v>
      </c>
      <c r="C26" s="35" t="s">
        <v>143</v>
      </c>
      <c r="D26" s="83">
        <v>46</v>
      </c>
      <c r="E26" s="36">
        <v>22</v>
      </c>
      <c r="F26" s="36">
        <v>24</v>
      </c>
      <c r="G26" s="35" t="s">
        <v>145</v>
      </c>
      <c r="H26" s="84">
        <v>45604</v>
      </c>
    </row>
    <row r="27" spans="2:8" ht="44.25" customHeight="1" x14ac:dyDescent="0.25">
      <c r="B27" s="83">
        <f t="shared" ref="B27:B31" si="0">1+B26</f>
        <v>3</v>
      </c>
      <c r="C27" s="35" t="s">
        <v>142</v>
      </c>
      <c r="D27" s="83">
        <v>74</v>
      </c>
      <c r="E27" s="36">
        <v>34</v>
      </c>
      <c r="F27" s="36">
        <v>40</v>
      </c>
      <c r="G27" s="35" t="s">
        <v>146</v>
      </c>
      <c r="H27" s="84">
        <v>45611</v>
      </c>
    </row>
    <row r="28" spans="2:8" ht="44.25" customHeight="1" x14ac:dyDescent="0.25">
      <c r="B28" s="83">
        <f t="shared" si="0"/>
        <v>4</v>
      </c>
      <c r="C28" s="35" t="s">
        <v>144</v>
      </c>
      <c r="D28" s="83">
        <v>62</v>
      </c>
      <c r="E28" s="36">
        <v>34</v>
      </c>
      <c r="F28" s="36">
        <v>28</v>
      </c>
      <c r="G28" s="35" t="s">
        <v>147</v>
      </c>
      <c r="H28" s="84">
        <v>45615</v>
      </c>
    </row>
    <row r="29" spans="2:8" ht="44.25" customHeight="1" x14ac:dyDescent="0.25">
      <c r="B29" s="83">
        <f t="shared" si="0"/>
        <v>5</v>
      </c>
      <c r="C29" s="35" t="s">
        <v>149</v>
      </c>
      <c r="D29" s="83">
        <v>34</v>
      </c>
      <c r="E29" s="36">
        <v>16</v>
      </c>
      <c r="F29" s="36">
        <v>18</v>
      </c>
      <c r="G29" s="35" t="s">
        <v>148</v>
      </c>
      <c r="H29" s="84">
        <v>45617</v>
      </c>
    </row>
    <row r="30" spans="2:8" ht="44.25" customHeight="1" x14ac:dyDescent="0.25">
      <c r="B30" s="83">
        <f t="shared" si="0"/>
        <v>6</v>
      </c>
      <c r="C30" s="35" t="s">
        <v>150</v>
      </c>
      <c r="D30" s="83">
        <v>40</v>
      </c>
      <c r="E30" s="36">
        <v>10</v>
      </c>
      <c r="F30" s="36">
        <v>30</v>
      </c>
      <c r="G30" s="35" t="s">
        <v>151</v>
      </c>
      <c r="H30" s="84">
        <v>45618</v>
      </c>
    </row>
    <row r="31" spans="2:8" ht="45.75" customHeight="1" x14ac:dyDescent="0.25">
      <c r="B31" s="83">
        <f t="shared" si="0"/>
        <v>7</v>
      </c>
      <c r="C31" s="35" t="s">
        <v>153</v>
      </c>
      <c r="D31" s="83">
        <v>33</v>
      </c>
      <c r="E31" s="36">
        <v>17</v>
      </c>
      <c r="F31" s="36">
        <v>16</v>
      </c>
      <c r="G31" s="35" t="s">
        <v>152</v>
      </c>
      <c r="H31" s="84">
        <v>45624</v>
      </c>
    </row>
    <row r="32" spans="2:8" ht="30.75" customHeight="1" x14ac:dyDescent="0.25">
      <c r="B32" s="141" t="s">
        <v>139</v>
      </c>
      <c r="C32" s="142"/>
      <c r="D32" s="38">
        <f>+E32+F32</f>
        <v>319</v>
      </c>
      <c r="E32" s="38">
        <f>SUM(E25:E31)</f>
        <v>143</v>
      </c>
      <c r="F32" s="42">
        <f>SUM(F25:F31)</f>
        <v>176</v>
      </c>
      <c r="G32" s="43"/>
      <c r="H32" s="44"/>
    </row>
    <row r="35" spans="2:8" x14ac:dyDescent="0.25">
      <c r="D35" s="2" t="s">
        <v>154</v>
      </c>
      <c r="E35" s="1"/>
    </row>
    <row r="36" spans="2:8" x14ac:dyDescent="0.25">
      <c r="B36" s="146" t="s">
        <v>1</v>
      </c>
      <c r="C36" s="135" t="s">
        <v>2</v>
      </c>
      <c r="D36" s="144" t="s">
        <v>3</v>
      </c>
      <c r="E36" s="151" t="s">
        <v>4</v>
      </c>
      <c r="F36" s="152"/>
      <c r="G36" s="144" t="s">
        <v>5</v>
      </c>
      <c r="H36" s="153" t="s">
        <v>6</v>
      </c>
    </row>
    <row r="37" spans="2:8" x14ac:dyDescent="0.25">
      <c r="B37" s="149"/>
      <c r="C37" s="136"/>
      <c r="D37" s="150"/>
      <c r="E37" s="41" t="s">
        <v>7</v>
      </c>
      <c r="F37" s="41" t="s">
        <v>8</v>
      </c>
      <c r="G37" s="150"/>
      <c r="H37" s="150"/>
    </row>
    <row r="38" spans="2:8" ht="32.25" customHeight="1" x14ac:dyDescent="0.25">
      <c r="B38" s="83">
        <v>1</v>
      </c>
      <c r="C38" s="35" t="s">
        <v>153</v>
      </c>
      <c r="D38" s="36">
        <v>24</v>
      </c>
      <c r="E38" s="36">
        <v>14</v>
      </c>
      <c r="F38" s="36">
        <v>10</v>
      </c>
      <c r="G38" s="35" t="s">
        <v>155</v>
      </c>
      <c r="H38" s="84">
        <v>45631</v>
      </c>
    </row>
    <row r="39" spans="2:8" ht="29.25" customHeight="1" x14ac:dyDescent="0.25">
      <c r="B39" s="141" t="s">
        <v>156</v>
      </c>
      <c r="C39" s="142"/>
      <c r="D39" s="38">
        <f>SUM(D38:D38)</f>
        <v>24</v>
      </c>
      <c r="E39" s="42">
        <f>SUM(E38:E38)</f>
        <v>14</v>
      </c>
      <c r="F39" s="42">
        <f>SUM(F38:F38)</f>
        <v>10</v>
      </c>
      <c r="G39" s="44"/>
      <c r="H39" s="44"/>
    </row>
    <row r="46" spans="2:8" x14ac:dyDescent="0.25">
      <c r="C46" s="5"/>
      <c r="D46" s="5"/>
      <c r="E46" s="5"/>
      <c r="F46" s="5"/>
      <c r="G46" s="5"/>
    </row>
    <row r="47" spans="2:8" x14ac:dyDescent="0.25">
      <c r="C47" s="143" t="s">
        <v>157</v>
      </c>
      <c r="D47" s="143"/>
      <c r="E47" s="143"/>
      <c r="F47" s="143"/>
      <c r="G47" s="143"/>
    </row>
    <row r="49" spans="3:9" ht="28.5" customHeight="1" x14ac:dyDescent="0.25">
      <c r="C49" s="68" t="s">
        <v>10</v>
      </c>
      <c r="D49" s="123" t="s">
        <v>12</v>
      </c>
      <c r="E49" s="123" t="s">
        <v>39</v>
      </c>
      <c r="F49" s="69" t="s">
        <v>13</v>
      </c>
      <c r="G49" s="69" t="s">
        <v>14</v>
      </c>
    </row>
    <row r="50" spans="3:9" x14ac:dyDescent="0.25">
      <c r="C50" s="6" t="s">
        <v>158</v>
      </c>
      <c r="D50" s="7">
        <v>4</v>
      </c>
      <c r="E50" s="65">
        <f>+D20</f>
        <v>136</v>
      </c>
      <c r="F50" s="65">
        <f>+E20</f>
        <v>61</v>
      </c>
      <c r="G50" s="65">
        <f>+F20</f>
        <v>75</v>
      </c>
    </row>
    <row r="51" spans="3:9" x14ac:dyDescent="0.25">
      <c r="C51" s="6" t="s">
        <v>159</v>
      </c>
      <c r="D51" s="7">
        <v>7</v>
      </c>
      <c r="E51" s="65">
        <f t="shared" ref="E51:E52" si="1">+F51+G51</f>
        <v>319</v>
      </c>
      <c r="F51" s="65">
        <f>+E32</f>
        <v>143</v>
      </c>
      <c r="G51" s="66">
        <f>+F32</f>
        <v>176</v>
      </c>
    </row>
    <row r="52" spans="3:9" x14ac:dyDescent="0.25">
      <c r="C52" s="6" t="s">
        <v>160</v>
      </c>
      <c r="D52" s="7">
        <v>1</v>
      </c>
      <c r="E52" s="65">
        <f t="shared" si="1"/>
        <v>24</v>
      </c>
      <c r="F52" s="65">
        <f>+E39</f>
        <v>14</v>
      </c>
      <c r="G52" s="66">
        <f>+F39</f>
        <v>10</v>
      </c>
    </row>
    <row r="53" spans="3:9" x14ac:dyDescent="0.25">
      <c r="C53" s="8" t="s">
        <v>15</v>
      </c>
      <c r="D53" s="9">
        <f>SUM(D50:D52)</f>
        <v>12</v>
      </c>
      <c r="E53" s="9">
        <f>SUM(E50:E52)</f>
        <v>479</v>
      </c>
      <c r="F53" s="9">
        <f>SUM(F50:F52)</f>
        <v>218</v>
      </c>
      <c r="G53" s="9">
        <f>SUM(G50:G52)</f>
        <v>261</v>
      </c>
      <c r="H53" s="5"/>
      <c r="I53" s="5"/>
    </row>
    <row r="74" spans="1:8" ht="23.25" x14ac:dyDescent="0.35">
      <c r="A74" s="4" t="s">
        <v>16</v>
      </c>
      <c r="B74" s="27"/>
    </row>
    <row r="77" spans="1:8" ht="18" customHeight="1" x14ac:dyDescent="0.25">
      <c r="C77" s="139" t="str">
        <f>+$C$47</f>
        <v>Resumen del trimestre octubre-diciembre 2024</v>
      </c>
      <c r="D77" s="139"/>
      <c r="E77" s="139"/>
      <c r="F77" s="139"/>
      <c r="G77" s="139"/>
      <c r="H77" s="140"/>
    </row>
    <row r="78" spans="1:8" ht="31.5" x14ac:dyDescent="0.25">
      <c r="C78" s="28" t="s">
        <v>10</v>
      </c>
      <c r="D78" s="28" t="s">
        <v>36</v>
      </c>
      <c r="E78" s="28" t="s">
        <v>17</v>
      </c>
      <c r="F78" s="28" t="s">
        <v>18</v>
      </c>
      <c r="G78" s="28" t="s">
        <v>37</v>
      </c>
    </row>
    <row r="79" spans="1:8" ht="15.75" x14ac:dyDescent="0.25">
      <c r="C79" s="26" t="str">
        <f>+$C$50</f>
        <v>Octubre</v>
      </c>
      <c r="D79" s="26">
        <v>2</v>
      </c>
      <c r="E79" s="26">
        <v>0</v>
      </c>
      <c r="F79" s="26">
        <v>0</v>
      </c>
      <c r="G79" s="26">
        <v>0</v>
      </c>
    </row>
    <row r="80" spans="1:8" ht="15.75" x14ac:dyDescent="0.25">
      <c r="C80" s="26" t="str">
        <f>+$C$51</f>
        <v>Noviembre</v>
      </c>
      <c r="D80" s="26">
        <v>1</v>
      </c>
      <c r="E80" s="26">
        <v>0</v>
      </c>
      <c r="F80" s="26">
        <v>2</v>
      </c>
      <c r="G80" s="26">
        <v>0</v>
      </c>
    </row>
    <row r="81" spans="3:7" ht="15.75" x14ac:dyDescent="0.25">
      <c r="C81" s="26" t="str">
        <f>+$C$52</f>
        <v>Diciembre</v>
      </c>
      <c r="D81" s="26">
        <v>0</v>
      </c>
      <c r="E81" s="26">
        <v>0</v>
      </c>
      <c r="F81" s="26">
        <v>0</v>
      </c>
      <c r="G81" s="26">
        <v>0</v>
      </c>
    </row>
    <row r="82" spans="3:7" x14ac:dyDescent="0.25">
      <c r="C82" s="1" t="s">
        <v>15</v>
      </c>
      <c r="D82" s="5">
        <f>SUM(D79:D81)</f>
        <v>3</v>
      </c>
      <c r="E82" s="5">
        <f>SUM(E79:E81)</f>
        <v>0</v>
      </c>
      <c r="F82" s="5">
        <f>SUM(F79:F81)</f>
        <v>2</v>
      </c>
      <c r="G82" s="5">
        <f>SUM(G79:G81)</f>
        <v>0</v>
      </c>
    </row>
    <row r="85" spans="3:7" ht="15.75" x14ac:dyDescent="0.25">
      <c r="C85" s="67" t="s">
        <v>38</v>
      </c>
      <c r="D85" s="67"/>
      <c r="E85" s="67"/>
      <c r="F85" s="67"/>
    </row>
    <row r="86" spans="3:7" ht="15.75" x14ac:dyDescent="0.25">
      <c r="C86" s="28" t="s">
        <v>10</v>
      </c>
      <c r="D86" s="28" t="s">
        <v>11</v>
      </c>
    </row>
    <row r="87" spans="3:7" ht="15.75" x14ac:dyDescent="0.25">
      <c r="C87" s="26" t="str">
        <f>+$C$50</f>
        <v>Octubre</v>
      </c>
      <c r="D87" s="26">
        <v>7</v>
      </c>
    </row>
    <row r="88" spans="3:7" ht="15.75" x14ac:dyDescent="0.25">
      <c r="C88" s="26" t="str">
        <f>+$C$51</f>
        <v>Noviembre</v>
      </c>
      <c r="D88" s="26">
        <v>10</v>
      </c>
    </row>
    <row r="89" spans="3:7" ht="15.75" x14ac:dyDescent="0.25">
      <c r="C89" s="26" t="str">
        <f>+$C$52</f>
        <v>Diciembre</v>
      </c>
      <c r="D89" s="26">
        <v>5</v>
      </c>
    </row>
    <row r="90" spans="3:7" x14ac:dyDescent="0.25">
      <c r="C90" s="39" t="s">
        <v>40</v>
      </c>
      <c r="D90" s="5">
        <f>SUM(D87:D89)</f>
        <v>22</v>
      </c>
    </row>
    <row r="91" spans="3:7" x14ac:dyDescent="0.25">
      <c r="C91" s="39"/>
      <c r="D91" s="5"/>
    </row>
    <row r="92" spans="3:7" x14ac:dyDescent="0.25">
      <c r="C92" s="39"/>
      <c r="D92" s="5"/>
    </row>
    <row r="123" spans="1:4" ht="23.25" x14ac:dyDescent="0.35">
      <c r="A123" s="134" t="s">
        <v>34</v>
      </c>
      <c r="B123" s="134"/>
      <c r="C123" s="134"/>
    </row>
    <row r="124" spans="1:4" x14ac:dyDescent="0.25">
      <c r="C124" s="10">
        <v>45566</v>
      </c>
    </row>
    <row r="125" spans="1:4" ht="15.75" thickBot="1" x14ac:dyDescent="0.3"/>
    <row r="126" spans="1:4" ht="16.5" thickBot="1" x14ac:dyDescent="0.3">
      <c r="C126" s="11" t="s">
        <v>19</v>
      </c>
      <c r="D126" s="12" t="s">
        <v>11</v>
      </c>
    </row>
    <row r="127" spans="1:4" ht="16.5" thickBot="1" x14ac:dyDescent="0.3">
      <c r="C127" s="50" t="s">
        <v>41</v>
      </c>
      <c r="D127" s="51">
        <v>0</v>
      </c>
    </row>
    <row r="128" spans="1:4" ht="32.25" thickBot="1" x14ac:dyDescent="0.3">
      <c r="C128" s="52" t="s">
        <v>42</v>
      </c>
      <c r="D128" s="51">
        <v>1</v>
      </c>
    </row>
    <row r="129" spans="3:4" ht="16.5" thickBot="1" x14ac:dyDescent="0.3">
      <c r="C129" s="52" t="s">
        <v>20</v>
      </c>
      <c r="D129" s="51">
        <v>4</v>
      </c>
    </row>
    <row r="130" spans="3:4" ht="16.5" thickBot="1" x14ac:dyDescent="0.3">
      <c r="C130" s="53" t="s">
        <v>21</v>
      </c>
      <c r="D130" s="51">
        <v>2</v>
      </c>
    </row>
    <row r="131" spans="3:4" ht="16.5" thickBot="1" x14ac:dyDescent="0.3">
      <c r="C131" s="53" t="s">
        <v>43</v>
      </c>
      <c r="D131" s="51">
        <v>5</v>
      </c>
    </row>
    <row r="132" spans="3:4" ht="16.5" thickBot="1" x14ac:dyDescent="0.3">
      <c r="C132" s="53" t="s">
        <v>52</v>
      </c>
      <c r="D132" s="51">
        <v>0</v>
      </c>
    </row>
    <row r="133" spans="3:4" ht="16.5" thickBot="1" x14ac:dyDescent="0.3">
      <c r="C133" s="53" t="s">
        <v>51</v>
      </c>
      <c r="D133" s="51">
        <v>1</v>
      </c>
    </row>
    <row r="134" spans="3:4" ht="16.5" thickBot="1" x14ac:dyDescent="0.3">
      <c r="C134" s="13" t="s">
        <v>15</v>
      </c>
      <c r="D134" s="14">
        <f>SUM(D127:D133)</f>
        <v>13</v>
      </c>
    </row>
    <row r="143" spans="3:4" x14ac:dyDescent="0.25">
      <c r="C143" s="10">
        <v>45597</v>
      </c>
    </row>
    <row r="144" spans="3:4" ht="15.75" thickBot="1" x14ac:dyDescent="0.3"/>
    <row r="145" spans="3:4" ht="16.5" thickBot="1" x14ac:dyDescent="0.3">
      <c r="C145" s="11" t="s">
        <v>19</v>
      </c>
      <c r="D145" s="12" t="s">
        <v>11</v>
      </c>
    </row>
    <row r="146" spans="3:4" ht="16.5" thickBot="1" x14ac:dyDescent="0.3">
      <c r="C146" s="50" t="s">
        <v>41</v>
      </c>
      <c r="D146" s="51">
        <v>0</v>
      </c>
    </row>
    <row r="147" spans="3:4" ht="32.25" thickBot="1" x14ac:dyDescent="0.3">
      <c r="C147" s="52" t="s">
        <v>42</v>
      </c>
      <c r="D147" s="51">
        <v>1</v>
      </c>
    </row>
    <row r="148" spans="3:4" ht="16.5" thickBot="1" x14ac:dyDescent="0.3">
      <c r="C148" s="52" t="s">
        <v>20</v>
      </c>
      <c r="D148" s="51">
        <v>1</v>
      </c>
    </row>
    <row r="149" spans="3:4" ht="16.5" thickBot="1" x14ac:dyDescent="0.3">
      <c r="C149" s="53" t="s">
        <v>21</v>
      </c>
      <c r="D149" s="51">
        <v>19</v>
      </c>
    </row>
    <row r="150" spans="3:4" ht="16.5" thickBot="1" x14ac:dyDescent="0.3">
      <c r="C150" s="53" t="s">
        <v>43</v>
      </c>
      <c r="D150" s="51">
        <v>11</v>
      </c>
    </row>
    <row r="151" spans="3:4" ht="16.5" thickBot="1" x14ac:dyDescent="0.3">
      <c r="C151" s="53" t="s">
        <v>52</v>
      </c>
      <c r="D151" s="51">
        <v>0</v>
      </c>
    </row>
    <row r="152" spans="3:4" ht="16.5" thickBot="1" x14ac:dyDescent="0.3">
      <c r="C152" s="53" t="s">
        <v>51</v>
      </c>
      <c r="D152" s="51">
        <v>2</v>
      </c>
    </row>
    <row r="153" spans="3:4" ht="16.5" thickBot="1" x14ac:dyDescent="0.3">
      <c r="C153" s="46" t="s">
        <v>15</v>
      </c>
      <c r="D153" s="47">
        <f>SUM(D146:D152)</f>
        <v>34</v>
      </c>
    </row>
    <row r="163" spans="3:8" x14ac:dyDescent="0.25">
      <c r="C163" s="10">
        <v>45627</v>
      </c>
    </row>
    <row r="164" spans="3:8" ht="15.75" thickBot="1" x14ac:dyDescent="0.3"/>
    <row r="165" spans="3:8" ht="16.5" thickBot="1" x14ac:dyDescent="0.3">
      <c r="C165" s="11" t="s">
        <v>19</v>
      </c>
      <c r="D165" s="12" t="s">
        <v>11</v>
      </c>
    </row>
    <row r="166" spans="3:8" ht="16.5" thickBot="1" x14ac:dyDescent="0.3">
      <c r="C166" s="50" t="s">
        <v>41</v>
      </c>
      <c r="D166" s="51">
        <v>0</v>
      </c>
    </row>
    <row r="167" spans="3:8" ht="32.25" thickBot="1" x14ac:dyDescent="0.3">
      <c r="C167" s="52" t="s">
        <v>42</v>
      </c>
      <c r="D167" s="51">
        <v>0</v>
      </c>
    </row>
    <row r="168" spans="3:8" ht="16.5" thickBot="1" x14ac:dyDescent="0.3">
      <c r="C168" s="52" t="s">
        <v>20</v>
      </c>
      <c r="D168" s="51">
        <v>0</v>
      </c>
      <c r="G168" s="45"/>
      <c r="H168" s="45"/>
    </row>
    <row r="169" spans="3:8" ht="16.5" thickBot="1" x14ac:dyDescent="0.3">
      <c r="C169" s="53" t="s">
        <v>21</v>
      </c>
      <c r="D169" s="51">
        <v>9</v>
      </c>
    </row>
    <row r="170" spans="3:8" ht="16.5" thickBot="1" x14ac:dyDescent="0.3">
      <c r="C170" s="53" t="s">
        <v>43</v>
      </c>
      <c r="D170" s="51">
        <v>10</v>
      </c>
    </row>
    <row r="171" spans="3:8" ht="16.5" thickBot="1" x14ac:dyDescent="0.3">
      <c r="C171" s="53" t="s">
        <v>52</v>
      </c>
      <c r="D171" s="51">
        <v>0</v>
      </c>
    </row>
    <row r="172" spans="3:8" ht="16.5" thickBot="1" x14ac:dyDescent="0.3">
      <c r="C172" s="53" t="s">
        <v>51</v>
      </c>
      <c r="D172" s="51">
        <v>0</v>
      </c>
    </row>
    <row r="173" spans="3:8" ht="16.5" thickBot="1" x14ac:dyDescent="0.3">
      <c r="C173" s="46" t="s">
        <v>15</v>
      </c>
      <c r="D173" s="47">
        <f>SUM(D166:D172)</f>
        <v>19</v>
      </c>
    </row>
    <row r="184" spans="4:5" ht="15.75" x14ac:dyDescent="0.25">
      <c r="D184" s="45"/>
      <c r="E184" s="45"/>
    </row>
    <row r="193" spans="2:4" ht="15.75" x14ac:dyDescent="0.25">
      <c r="B193" s="48" t="s">
        <v>35</v>
      </c>
    </row>
    <row r="194" spans="2:4" ht="16.5" thickBot="1" x14ac:dyDescent="0.3">
      <c r="B194" s="45" t="str">
        <f>+$C$77</f>
        <v>Resumen del trimestre octubre-diciembre 2024</v>
      </c>
      <c r="C194" s="45"/>
    </row>
    <row r="195" spans="2:4" ht="16.5" thickBot="1" x14ac:dyDescent="0.3">
      <c r="C195" s="11" t="s">
        <v>19</v>
      </c>
      <c r="D195" s="12" t="s">
        <v>11</v>
      </c>
    </row>
    <row r="196" spans="2:4" ht="16.5" thickBot="1" x14ac:dyDescent="0.3">
      <c r="C196" s="50" t="s">
        <v>41</v>
      </c>
      <c r="D196" s="51">
        <f>+D127+D146+D166</f>
        <v>0</v>
      </c>
    </row>
    <row r="197" spans="2:4" ht="32.25" thickBot="1" x14ac:dyDescent="0.3">
      <c r="C197" s="52" t="s">
        <v>42</v>
      </c>
      <c r="D197" s="51">
        <f>+D128+D147+D167</f>
        <v>2</v>
      </c>
    </row>
    <row r="198" spans="2:4" ht="16.5" thickBot="1" x14ac:dyDescent="0.3">
      <c r="C198" s="52" t="s">
        <v>20</v>
      </c>
      <c r="D198" s="51">
        <f>+D129+D148+D168</f>
        <v>5</v>
      </c>
    </row>
    <row r="199" spans="2:4" ht="16.5" thickBot="1" x14ac:dyDescent="0.3">
      <c r="C199" s="53" t="s">
        <v>21</v>
      </c>
      <c r="D199" s="51">
        <f>+D130+D149+D169</f>
        <v>30</v>
      </c>
    </row>
    <row r="200" spans="2:4" ht="16.5" thickBot="1" x14ac:dyDescent="0.3">
      <c r="C200" s="53" t="s">
        <v>43</v>
      </c>
      <c r="D200" s="51">
        <f>+D131+D150+D170</f>
        <v>26</v>
      </c>
    </row>
    <row r="201" spans="2:4" ht="16.5" thickBot="1" x14ac:dyDescent="0.3">
      <c r="C201" s="53" t="s">
        <v>52</v>
      </c>
      <c r="D201" s="51">
        <v>0</v>
      </c>
    </row>
    <row r="202" spans="2:4" ht="16.5" thickBot="1" x14ac:dyDescent="0.3">
      <c r="C202" s="53" t="s">
        <v>51</v>
      </c>
      <c r="D202" s="51">
        <f>+D172+D152+D133</f>
        <v>3</v>
      </c>
    </row>
    <row r="203" spans="2:4" ht="16.5" thickBot="1" x14ac:dyDescent="0.3">
      <c r="C203" s="46" t="s">
        <v>15</v>
      </c>
      <c r="D203" s="47">
        <f>SUM(D196:D202)</f>
        <v>66</v>
      </c>
    </row>
    <row r="209" spans="1:12" ht="23.25" x14ac:dyDescent="0.35">
      <c r="A209" s="4" t="s">
        <v>24</v>
      </c>
    </row>
    <row r="211" spans="1:12" x14ac:dyDescent="0.25">
      <c r="B211" s="147" t="s">
        <v>33</v>
      </c>
      <c r="C211" s="147"/>
      <c r="D211" s="147"/>
      <c r="E211" s="20"/>
    </row>
    <row r="212" spans="1:12" ht="15.75" customHeight="1" x14ac:dyDescent="0.25">
      <c r="B212" s="147"/>
      <c r="C212" s="147"/>
      <c r="D212" s="147"/>
      <c r="E212" s="45"/>
      <c r="G212" s="45"/>
      <c r="H212" s="45"/>
    </row>
    <row r="213" spans="1:12" ht="15.75" x14ac:dyDescent="0.25">
      <c r="B213" s="45" t="str">
        <f>+$C$77</f>
        <v>Resumen del trimestre octubre-diciembre 2024</v>
      </c>
      <c r="C213" s="45"/>
    </row>
    <row r="214" spans="1:12" ht="15.75" thickBot="1" x14ac:dyDescent="0.3"/>
    <row r="215" spans="1:12" ht="15.75" thickBot="1" x14ac:dyDescent="0.3">
      <c r="B215" s="15" t="s">
        <v>4</v>
      </c>
      <c r="C215" s="16" t="s">
        <v>11</v>
      </c>
      <c r="D215" s="16" t="s">
        <v>22</v>
      </c>
    </row>
    <row r="216" spans="1:12" ht="15" customHeight="1" thickBot="1" x14ac:dyDescent="0.3">
      <c r="B216" s="17" t="s">
        <v>13</v>
      </c>
      <c r="C216" s="58">
        <v>2471</v>
      </c>
      <c r="D216" s="18">
        <f>+C216/C218</f>
        <v>0.87007042253521127</v>
      </c>
      <c r="F216" s="20"/>
      <c r="G216" s="20"/>
      <c r="H216" s="20"/>
      <c r="I216" s="20"/>
      <c r="J216" s="20"/>
      <c r="K216" s="20"/>
      <c r="L216" s="20"/>
    </row>
    <row r="217" spans="1:12" ht="15.75" thickBot="1" x14ac:dyDescent="0.3">
      <c r="B217" s="17" t="s">
        <v>14</v>
      </c>
      <c r="C217" s="58">
        <v>369</v>
      </c>
      <c r="D217" s="18">
        <f>+C217/C218</f>
        <v>0.12992957746478873</v>
      </c>
      <c r="F217" s="5"/>
      <c r="G217" s="1"/>
      <c r="H217" s="1"/>
      <c r="I217" s="1"/>
      <c r="J217" s="1"/>
      <c r="K217" s="1"/>
    </row>
    <row r="218" spans="1:12" ht="15.75" thickBot="1" x14ac:dyDescent="0.3">
      <c r="B218" s="19" t="s">
        <v>23</v>
      </c>
      <c r="C218" s="59">
        <f>SUM(C216:C217)</f>
        <v>2840</v>
      </c>
      <c r="D218" s="49">
        <f>SUM(D216:D217)</f>
        <v>1</v>
      </c>
    </row>
    <row r="219" spans="1:12" ht="15" customHeight="1" x14ac:dyDescent="0.25"/>
    <row r="225" spans="2:6" x14ac:dyDescent="0.25">
      <c r="D225" s="82"/>
    </row>
    <row r="227" spans="2:6" ht="23.25" customHeight="1" x14ac:dyDescent="0.25">
      <c r="B227" s="133" t="s">
        <v>50</v>
      </c>
      <c r="C227" s="133"/>
      <c r="D227" s="133"/>
      <c r="E227" s="74"/>
      <c r="F227" s="74"/>
    </row>
    <row r="228" spans="2:6" ht="15.75" x14ac:dyDescent="0.25">
      <c r="B228" s="45" t="str">
        <f>+$C$77</f>
        <v>Resumen del trimestre octubre-diciembre 2024</v>
      </c>
      <c r="C228" s="45"/>
    </row>
    <row r="229" spans="2:6" x14ac:dyDescent="0.25">
      <c r="B229" s="75" t="s">
        <v>4</v>
      </c>
      <c r="C229" s="75" t="s">
        <v>11</v>
      </c>
      <c r="D229" s="75" t="s">
        <v>22</v>
      </c>
    </row>
    <row r="230" spans="2:6" x14ac:dyDescent="0.25">
      <c r="B230" s="76" t="s">
        <v>13</v>
      </c>
      <c r="C230" s="77">
        <v>23</v>
      </c>
      <c r="D230" s="89">
        <f>+C230/C232</f>
        <v>0.20353982300884957</v>
      </c>
    </row>
    <row r="231" spans="2:6" x14ac:dyDescent="0.25">
      <c r="B231" s="76" t="s">
        <v>14</v>
      </c>
      <c r="C231" s="77">
        <v>90</v>
      </c>
      <c r="D231" s="89">
        <f>+C231/C232</f>
        <v>0.79646017699115046</v>
      </c>
    </row>
    <row r="232" spans="2:6" x14ac:dyDescent="0.25">
      <c r="B232" s="75" t="s">
        <v>23</v>
      </c>
      <c r="C232" s="78">
        <f>SUM(C230:C231)</f>
        <v>113</v>
      </c>
      <c r="D232" s="81">
        <f>SUM(D230:D231)</f>
        <v>1</v>
      </c>
    </row>
    <row r="235" spans="2:6" x14ac:dyDescent="0.25">
      <c r="B235" s="1" t="s">
        <v>47</v>
      </c>
      <c r="D235" s="24"/>
    </row>
    <row r="236" spans="2:6" x14ac:dyDescent="0.25">
      <c r="B236" s="72" t="str">
        <f>+$B$228</f>
        <v>Resumen del trimestre octubre-diciembre 2024</v>
      </c>
      <c r="C236" s="73"/>
    </row>
    <row r="237" spans="2:6" x14ac:dyDescent="0.25">
      <c r="B237" s="62" t="s">
        <v>120</v>
      </c>
      <c r="C237" s="79" t="s">
        <v>11</v>
      </c>
      <c r="D237" s="8" t="s">
        <v>22</v>
      </c>
    </row>
    <row r="238" spans="2:6" ht="30" x14ac:dyDescent="0.25">
      <c r="B238" s="85" t="s">
        <v>121</v>
      </c>
      <c r="C238" s="65">
        <v>1892</v>
      </c>
      <c r="D238" s="60">
        <f>+C238/C251</f>
        <v>0.66200139958012594</v>
      </c>
    </row>
    <row r="239" spans="2:6" x14ac:dyDescent="0.25">
      <c r="B239" s="85" t="s">
        <v>122</v>
      </c>
      <c r="C239" s="65">
        <v>112</v>
      </c>
      <c r="D239" s="60">
        <f>+C239/C251</f>
        <v>3.9188243526941918E-2</v>
      </c>
    </row>
    <row r="240" spans="2:6" ht="45" x14ac:dyDescent="0.25">
      <c r="B240" s="85" t="s">
        <v>106</v>
      </c>
      <c r="C240" s="65">
        <v>489</v>
      </c>
      <c r="D240" s="60">
        <f>+C240/C251</f>
        <v>0.17109867039888033</v>
      </c>
    </row>
    <row r="241" spans="2:4" ht="60" x14ac:dyDescent="0.25">
      <c r="B241" s="85" t="s">
        <v>123</v>
      </c>
      <c r="C241" s="65">
        <v>104</v>
      </c>
      <c r="D241" s="60">
        <f>+C241/C251</f>
        <v>3.6389083275017498E-2</v>
      </c>
    </row>
    <row r="242" spans="2:4" x14ac:dyDescent="0.25">
      <c r="B242" s="85" t="s">
        <v>109</v>
      </c>
      <c r="C242" s="65">
        <v>1</v>
      </c>
      <c r="D242" s="60">
        <f>+C242/C251</f>
        <v>3.4989503149055281E-4</v>
      </c>
    </row>
    <row r="243" spans="2:4" ht="60" x14ac:dyDescent="0.25">
      <c r="B243" s="85" t="s">
        <v>124</v>
      </c>
      <c r="C243" s="65">
        <v>30</v>
      </c>
      <c r="D243" s="60">
        <f>+C243/C251</f>
        <v>1.0496850944716585E-2</v>
      </c>
    </row>
    <row r="244" spans="2:4" ht="30" x14ac:dyDescent="0.25">
      <c r="B244" s="85" t="s">
        <v>125</v>
      </c>
      <c r="C244" s="65">
        <v>7</v>
      </c>
      <c r="D244" s="60">
        <f>+C244/C251</f>
        <v>2.4492652204338699E-3</v>
      </c>
    </row>
    <row r="245" spans="2:4" x14ac:dyDescent="0.25">
      <c r="B245" s="22" t="s">
        <v>126</v>
      </c>
      <c r="C245" s="65">
        <v>38</v>
      </c>
      <c r="D245" s="60">
        <f>+C245/C251</f>
        <v>1.3296011196641007E-2</v>
      </c>
    </row>
    <row r="246" spans="2:4" ht="36" customHeight="1" x14ac:dyDescent="0.25">
      <c r="B246" s="132" t="s">
        <v>161</v>
      </c>
      <c r="C246" s="65">
        <v>125</v>
      </c>
      <c r="D246" s="60">
        <f>+C246/C251</f>
        <v>4.3736878936319105E-2</v>
      </c>
    </row>
    <row r="247" spans="2:4" ht="30" customHeight="1" x14ac:dyDescent="0.25">
      <c r="B247" s="85" t="s">
        <v>128</v>
      </c>
      <c r="C247" s="65">
        <v>11</v>
      </c>
      <c r="D247" s="60">
        <f>+C247/C251</f>
        <v>3.8488453463960811E-3</v>
      </c>
    </row>
    <row r="248" spans="2:4" x14ac:dyDescent="0.25">
      <c r="B248" s="22" t="s">
        <v>163</v>
      </c>
      <c r="C248" s="65">
        <v>17</v>
      </c>
      <c r="D248" s="60">
        <f>+C248/C251</f>
        <v>5.9482155353393984E-3</v>
      </c>
    </row>
    <row r="249" spans="2:4" x14ac:dyDescent="0.25">
      <c r="B249" s="22" t="s">
        <v>127</v>
      </c>
      <c r="C249" s="65">
        <v>3</v>
      </c>
      <c r="D249" s="60">
        <f>+C249/C251</f>
        <v>1.0496850944716584E-3</v>
      </c>
    </row>
    <row r="250" spans="2:4" x14ac:dyDescent="0.25">
      <c r="B250" s="85" t="s">
        <v>162</v>
      </c>
      <c r="C250" s="65">
        <v>29</v>
      </c>
      <c r="D250" s="60">
        <f>+C250/C251</f>
        <v>1.0146955913226032E-2</v>
      </c>
    </row>
    <row r="251" spans="2:4" x14ac:dyDescent="0.25">
      <c r="B251" s="63" t="s">
        <v>23</v>
      </c>
      <c r="C251" s="80">
        <f>SUM(C238:C250)</f>
        <v>2858</v>
      </c>
      <c r="D251" s="61">
        <f>SUM(D238:D250)</f>
        <v>1.0000000000000002</v>
      </c>
    </row>
    <row r="252" spans="2:4" ht="27.75" customHeight="1" x14ac:dyDescent="0.25"/>
    <row r="259" spans="2:12" x14ac:dyDescent="0.25">
      <c r="B259" s="1" t="s">
        <v>27</v>
      </c>
      <c r="C259" s="1"/>
      <c r="D259" s="24"/>
    </row>
    <row r="260" spans="2:12" x14ac:dyDescent="0.25">
      <c r="B260" s="72" t="str">
        <f>+$B$228</f>
        <v>Resumen del trimestre octubre-diciembre 2024</v>
      </c>
      <c r="C260" s="73"/>
    </row>
    <row r="261" spans="2:12" ht="25.5" x14ac:dyDescent="0.25">
      <c r="B261" s="124" t="s">
        <v>10</v>
      </c>
      <c r="C261" s="124" t="s">
        <v>25</v>
      </c>
      <c r="D261" s="125" t="s">
        <v>26</v>
      </c>
      <c r="L261" s="5"/>
    </row>
    <row r="262" spans="2:12" ht="15.75" x14ac:dyDescent="0.25">
      <c r="B262" s="26" t="str">
        <f>+$C$50</f>
        <v>Octubre</v>
      </c>
      <c r="C262" s="126">
        <v>263</v>
      </c>
      <c r="D262" s="127">
        <v>0.79</v>
      </c>
      <c r="L262" s="5"/>
    </row>
    <row r="263" spans="2:12" ht="15.75" x14ac:dyDescent="0.25">
      <c r="B263" s="26" t="str">
        <f>+$C$51</f>
        <v>Noviembre</v>
      </c>
      <c r="C263" s="126">
        <v>687</v>
      </c>
      <c r="D263" s="127">
        <v>0.44</v>
      </c>
      <c r="L263" s="5"/>
    </row>
    <row r="264" spans="2:12" ht="15.75" x14ac:dyDescent="0.25">
      <c r="B264" s="26" t="str">
        <f>+$C$52</f>
        <v>Diciembre</v>
      </c>
      <c r="C264" s="126">
        <v>400</v>
      </c>
      <c r="D264" s="127">
        <v>0.66</v>
      </c>
      <c r="L264" s="5"/>
    </row>
    <row r="265" spans="2:12" x14ac:dyDescent="0.25">
      <c r="B265" s="128" t="s">
        <v>23</v>
      </c>
      <c r="C265" s="129">
        <f>SUM(C262:C264)</f>
        <v>1350</v>
      </c>
      <c r="D265" s="130">
        <v>0.63</v>
      </c>
      <c r="L265" s="5"/>
    </row>
    <row r="266" spans="2:12" x14ac:dyDescent="0.25">
      <c r="L266" s="5"/>
    </row>
    <row r="267" spans="2:12" x14ac:dyDescent="0.25">
      <c r="L267" s="5"/>
    </row>
    <row r="268" spans="2:12" x14ac:dyDescent="0.25">
      <c r="G268" s="25"/>
    </row>
    <row r="269" spans="2:12" x14ac:dyDescent="0.25">
      <c r="G269" s="25"/>
    </row>
    <row r="270" spans="2:12" x14ac:dyDescent="0.25">
      <c r="G270" s="25"/>
    </row>
    <row r="271" spans="2:12" x14ac:dyDescent="0.25">
      <c r="G271" s="25"/>
    </row>
    <row r="272" spans="2:12" x14ac:dyDescent="0.25">
      <c r="G272" s="25"/>
    </row>
    <row r="273" spans="2:13" x14ac:dyDescent="0.25">
      <c r="G273" s="25"/>
    </row>
    <row r="274" spans="2:13" x14ac:dyDescent="0.25">
      <c r="F274" s="24"/>
    </row>
    <row r="275" spans="2:13" ht="23.25" x14ac:dyDescent="0.35">
      <c r="B275" s="4" t="s">
        <v>46</v>
      </c>
      <c r="G275" s="25"/>
    </row>
    <row r="276" spans="2:13" x14ac:dyDescent="0.25">
      <c r="G276" s="25"/>
    </row>
    <row r="277" spans="2:13" x14ac:dyDescent="0.25">
      <c r="G277" s="25"/>
    </row>
    <row r="278" spans="2:13" x14ac:dyDescent="0.25">
      <c r="G278" s="25"/>
    </row>
    <row r="279" spans="2:13" x14ac:dyDescent="0.25">
      <c r="C279" s="54" t="str">
        <f>+B262</f>
        <v>Octubre</v>
      </c>
      <c r="G279" s="25"/>
    </row>
    <row r="280" spans="2:13" ht="15.75" x14ac:dyDescent="0.25">
      <c r="B280" s="48" t="s">
        <v>45</v>
      </c>
      <c r="G280" s="25"/>
      <c r="M280" s="5"/>
    </row>
    <row r="281" spans="2:13" ht="15.75" x14ac:dyDescent="0.25">
      <c r="B281" s="45" t="s">
        <v>44</v>
      </c>
      <c r="G281" s="25"/>
      <c r="M281" s="5"/>
    </row>
    <row r="282" spans="2:13" x14ac:dyDescent="0.25">
      <c r="B282" s="21" t="s">
        <v>28</v>
      </c>
      <c r="C282" s="21" t="s">
        <v>11</v>
      </c>
      <c r="G282" s="25"/>
      <c r="M282" s="5"/>
    </row>
    <row r="283" spans="2:13" x14ac:dyDescent="0.25">
      <c r="B283" s="22" t="s">
        <v>30</v>
      </c>
      <c r="C283" s="55">
        <v>191</v>
      </c>
      <c r="G283" s="25"/>
      <c r="M283" s="5"/>
    </row>
    <row r="284" spans="2:13" x14ac:dyDescent="0.25">
      <c r="B284" s="22" t="s">
        <v>31</v>
      </c>
      <c r="C284" s="55">
        <v>1036</v>
      </c>
      <c r="G284" s="25"/>
    </row>
    <row r="285" spans="2:13" x14ac:dyDescent="0.25">
      <c r="B285" s="22" t="s">
        <v>32</v>
      </c>
      <c r="C285" s="55">
        <v>2</v>
      </c>
      <c r="G285" s="25"/>
    </row>
    <row r="286" spans="2:13" x14ac:dyDescent="0.25">
      <c r="B286" s="23" t="s">
        <v>29</v>
      </c>
      <c r="C286" s="31">
        <f>SUM(C283:C285)</f>
        <v>1229</v>
      </c>
      <c r="G286" s="25"/>
    </row>
    <row r="287" spans="2:13" x14ac:dyDescent="0.25">
      <c r="G287" s="25"/>
    </row>
    <row r="293" spans="2:5" ht="15.75" x14ac:dyDescent="0.25">
      <c r="E293" s="64"/>
    </row>
    <row r="294" spans="2:5" ht="15.75" x14ac:dyDescent="0.25">
      <c r="E294" s="64"/>
    </row>
    <row r="295" spans="2:5" ht="15.75" x14ac:dyDescent="0.25">
      <c r="E295" s="64"/>
    </row>
    <row r="296" spans="2:5" x14ac:dyDescent="0.25">
      <c r="C296" s="54" t="str">
        <f>+B263</f>
        <v>Noviembre</v>
      </c>
    </row>
    <row r="297" spans="2:5" ht="15.75" x14ac:dyDescent="0.25">
      <c r="B297" s="48" t="s">
        <v>45</v>
      </c>
    </row>
    <row r="298" spans="2:5" ht="15.75" x14ac:dyDescent="0.25">
      <c r="B298" s="45" t="s">
        <v>44</v>
      </c>
    </row>
    <row r="299" spans="2:5" x14ac:dyDescent="0.25">
      <c r="B299" s="21" t="s">
        <v>28</v>
      </c>
      <c r="C299" s="21" t="s">
        <v>11</v>
      </c>
    </row>
    <row r="300" spans="2:5" x14ac:dyDescent="0.25">
      <c r="B300" s="22" t="s">
        <v>30</v>
      </c>
      <c r="C300" s="55">
        <v>1103</v>
      </c>
    </row>
    <row r="301" spans="2:5" x14ac:dyDescent="0.25">
      <c r="B301" s="22" t="s">
        <v>31</v>
      </c>
      <c r="C301" s="55">
        <v>590</v>
      </c>
    </row>
    <row r="302" spans="2:5" x14ac:dyDescent="0.25">
      <c r="B302" s="22" t="s">
        <v>32</v>
      </c>
      <c r="C302" s="55">
        <v>13</v>
      </c>
    </row>
    <row r="303" spans="2:5" x14ac:dyDescent="0.25">
      <c r="B303" s="23" t="s">
        <v>29</v>
      </c>
      <c r="C303" s="31">
        <f>SUM(C300:C302)</f>
        <v>1706</v>
      </c>
    </row>
    <row r="308" spans="2:14" x14ac:dyDescent="0.25">
      <c r="C308" s="54" t="str">
        <f>+B264</f>
        <v>Diciembre</v>
      </c>
    </row>
    <row r="309" spans="2:14" ht="15.75" x14ac:dyDescent="0.25">
      <c r="B309" s="48" t="s">
        <v>45</v>
      </c>
    </row>
    <row r="310" spans="2:14" ht="15.75" x14ac:dyDescent="0.25">
      <c r="B310" s="45" t="s">
        <v>44</v>
      </c>
    </row>
    <row r="311" spans="2:14" x14ac:dyDescent="0.25">
      <c r="B311" s="21" t="s">
        <v>28</v>
      </c>
      <c r="C311" s="21" t="s">
        <v>11</v>
      </c>
    </row>
    <row r="312" spans="2:14" x14ac:dyDescent="0.25">
      <c r="B312" s="22" t="s">
        <v>30</v>
      </c>
      <c r="C312" s="131">
        <v>339</v>
      </c>
    </row>
    <row r="313" spans="2:14" x14ac:dyDescent="0.25">
      <c r="B313" s="22" t="s">
        <v>31</v>
      </c>
      <c r="C313" s="131">
        <v>59</v>
      </c>
      <c r="G313" s="1"/>
      <c r="H313" s="1"/>
      <c r="I313" s="1"/>
      <c r="J313" s="1"/>
      <c r="K313" s="1"/>
    </row>
    <row r="314" spans="2:14" x14ac:dyDescent="0.25">
      <c r="B314" s="22" t="s">
        <v>32</v>
      </c>
      <c r="C314" s="131">
        <v>2</v>
      </c>
      <c r="G314" s="1"/>
      <c r="H314" s="1"/>
      <c r="I314" s="1"/>
      <c r="J314" s="1"/>
      <c r="K314" s="1"/>
    </row>
    <row r="315" spans="2:14" x14ac:dyDescent="0.25">
      <c r="B315" s="23" t="s">
        <v>29</v>
      </c>
      <c r="C315" s="31">
        <f>SUM(C312:C314)</f>
        <v>400</v>
      </c>
      <c r="J315" s="30"/>
      <c r="K315" s="1"/>
      <c r="L315" s="1"/>
      <c r="M315" s="1"/>
      <c r="N315" s="1"/>
    </row>
    <row r="316" spans="2:14" x14ac:dyDescent="0.25">
      <c r="J316" s="1"/>
      <c r="K316" s="1"/>
      <c r="L316" s="1"/>
      <c r="M316" s="1"/>
      <c r="N316" s="1"/>
    </row>
    <row r="317" spans="2:14" x14ac:dyDescent="0.25">
      <c r="J317" s="1"/>
      <c r="K317" s="1"/>
      <c r="L317" s="1"/>
      <c r="M317" s="1"/>
      <c r="N317" s="1"/>
    </row>
    <row r="318" spans="2:14" x14ac:dyDescent="0.25">
      <c r="J318" s="1"/>
      <c r="K318" s="1"/>
      <c r="L318" s="1"/>
      <c r="M318" s="1"/>
      <c r="N318" s="1"/>
    </row>
    <row r="319" spans="2:14" ht="15.75" x14ac:dyDescent="0.25">
      <c r="B319" s="70" t="str">
        <f>+$B$228</f>
        <v>Resumen del trimestre octubre-diciembre 2024</v>
      </c>
      <c r="C319" s="71"/>
      <c r="J319" s="1"/>
      <c r="K319" s="1"/>
      <c r="L319" s="1"/>
      <c r="M319" s="1"/>
      <c r="N319" s="1"/>
    </row>
    <row r="320" spans="2:14" x14ac:dyDescent="0.25">
      <c r="B320" s="21" t="s">
        <v>28</v>
      </c>
      <c r="C320" s="21" t="s">
        <v>11</v>
      </c>
      <c r="J320" s="1"/>
      <c r="K320" s="1"/>
      <c r="L320" s="1"/>
      <c r="M320" s="1"/>
      <c r="N320" s="1"/>
    </row>
    <row r="321" spans="2:14" x14ac:dyDescent="0.25">
      <c r="B321" s="22" t="s">
        <v>30</v>
      </c>
      <c r="C321" s="56">
        <f>+C283+C300+C312</f>
        <v>1633</v>
      </c>
      <c r="J321" s="1"/>
      <c r="K321" s="1"/>
      <c r="L321" s="1"/>
      <c r="M321" s="5"/>
      <c r="N321" s="1"/>
    </row>
    <row r="322" spans="2:14" x14ac:dyDescent="0.25">
      <c r="B322" s="22" t="s">
        <v>31</v>
      </c>
      <c r="C322" s="56">
        <f>+C284+C301+C313</f>
        <v>1685</v>
      </c>
      <c r="J322" s="1"/>
      <c r="K322" s="1"/>
      <c r="L322" s="1"/>
      <c r="M322" s="1"/>
      <c r="N322" s="1"/>
    </row>
    <row r="323" spans="2:14" x14ac:dyDescent="0.25">
      <c r="B323" s="22" t="s">
        <v>32</v>
      </c>
      <c r="C323" s="56">
        <f>+C314+C302+C285</f>
        <v>17</v>
      </c>
      <c r="J323" s="1"/>
      <c r="K323" s="1"/>
      <c r="L323" s="1"/>
      <c r="M323" s="5"/>
      <c r="N323" s="1"/>
    </row>
    <row r="324" spans="2:14" x14ac:dyDescent="0.25">
      <c r="B324" s="23" t="s">
        <v>29</v>
      </c>
      <c r="C324" s="29">
        <f>SUM(C321:C323)</f>
        <v>3335</v>
      </c>
      <c r="J324" s="1"/>
      <c r="K324" s="1"/>
      <c r="L324" s="1"/>
      <c r="M324" s="5"/>
      <c r="N324" s="1"/>
    </row>
    <row r="325" spans="2:14" x14ac:dyDescent="0.25">
      <c r="J325" s="1"/>
      <c r="K325" s="1"/>
      <c r="L325" s="1"/>
      <c r="M325" s="5"/>
      <c r="N325" s="1"/>
    </row>
    <row r="326" spans="2:14" x14ac:dyDescent="0.25">
      <c r="J326" s="1"/>
      <c r="K326" s="1"/>
      <c r="L326" s="1"/>
      <c r="M326" s="5"/>
      <c r="N326" s="1"/>
    </row>
    <row r="327" spans="2:14" x14ac:dyDescent="0.25">
      <c r="J327" s="1"/>
      <c r="K327" s="1"/>
      <c r="L327" s="1"/>
      <c r="M327" s="5"/>
      <c r="N327" s="1"/>
    </row>
    <row r="328" spans="2:14" x14ac:dyDescent="0.25">
      <c r="J328" s="1"/>
      <c r="K328" s="1"/>
      <c r="L328" s="1"/>
      <c r="M328" s="5"/>
      <c r="N328" s="1"/>
    </row>
    <row r="329" spans="2:14" x14ac:dyDescent="0.25">
      <c r="J329" s="1"/>
      <c r="K329" s="1"/>
      <c r="L329" s="1"/>
      <c r="M329" s="5"/>
      <c r="N329" s="1"/>
    </row>
    <row r="330" spans="2:14" x14ac:dyDescent="0.25">
      <c r="J330" s="1"/>
      <c r="K330" s="1"/>
      <c r="L330" s="1"/>
      <c r="M330" s="1"/>
      <c r="N330" s="1"/>
    </row>
    <row r="331" spans="2:14" x14ac:dyDescent="0.25">
      <c r="J331" s="1"/>
      <c r="K331" s="1"/>
      <c r="L331" s="1"/>
      <c r="M331" s="5"/>
      <c r="N331" s="1"/>
    </row>
    <row r="353" spans="3:3" x14ac:dyDescent="0.25">
      <c r="C353" s="57"/>
    </row>
    <row r="354" spans="3:3" x14ac:dyDescent="0.25">
      <c r="C354" s="57"/>
    </row>
  </sheetData>
  <sortState xmlns:xlrd2="http://schemas.microsoft.com/office/spreadsheetml/2017/richdata2" ref="B238:C250">
    <sortCondition descending="1" ref="C238:C250"/>
  </sortState>
  <mergeCells count="26">
    <mergeCell ref="H14:H15"/>
    <mergeCell ref="B36:B37"/>
    <mergeCell ref="C36:C37"/>
    <mergeCell ref="D36:D37"/>
    <mergeCell ref="E36:F36"/>
    <mergeCell ref="G36:G37"/>
    <mergeCell ref="H36:H37"/>
    <mergeCell ref="B14:B15"/>
    <mergeCell ref="C14:C15"/>
    <mergeCell ref="D14:D15"/>
    <mergeCell ref="E14:F14"/>
    <mergeCell ref="G14:G15"/>
    <mergeCell ref="H23:H24"/>
    <mergeCell ref="B32:C32"/>
    <mergeCell ref="B20:C20"/>
    <mergeCell ref="E23:F23"/>
    <mergeCell ref="B227:D227"/>
    <mergeCell ref="A123:C123"/>
    <mergeCell ref="C23:C24"/>
    <mergeCell ref="D23:D24"/>
    <mergeCell ref="C77:H77"/>
    <mergeCell ref="B39:C39"/>
    <mergeCell ref="C47:G47"/>
    <mergeCell ref="G23:G24"/>
    <mergeCell ref="B23:B24"/>
    <mergeCell ref="B211:D212"/>
  </mergeCells>
  <phoneticPr fontId="4" type="noConversion"/>
  <pageMargins left="0.7" right="0.7" top="0.75" bottom="0.75" header="0.3" footer="0.3"/>
  <pageSetup paperSize="5" scale="45" orientation="landscape" horizontalDpi="0" verticalDpi="0" r:id="rId1"/>
  <rowBreaks count="2" manualBreakCount="2">
    <brk id="291" max="14" man="1"/>
    <brk id="357" max="1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D5A4-53B3-4517-853D-8F66CCB8290B}">
  <dimension ref="A1:K168"/>
  <sheetViews>
    <sheetView workbookViewId="0">
      <selection activeCell="I7" sqref="I7"/>
    </sheetView>
  </sheetViews>
  <sheetFormatPr baseColWidth="10" defaultRowHeight="15" x14ac:dyDescent="0.25"/>
  <cols>
    <col min="1" max="1" width="18" customWidth="1"/>
    <col min="2" max="2" width="26.7109375" customWidth="1"/>
    <col min="3" max="3" width="14.5703125" customWidth="1"/>
    <col min="4" max="4" width="10.42578125" customWidth="1"/>
    <col min="5" max="5" width="9.28515625" customWidth="1"/>
    <col min="6" max="6" width="20.7109375" customWidth="1"/>
    <col min="7" max="7" width="16.5703125" customWidth="1"/>
    <col min="8" max="8" width="13.28515625" customWidth="1"/>
  </cols>
  <sheetData>
    <row r="1" spans="1:7" x14ac:dyDescent="0.25">
      <c r="B1" t="s">
        <v>103</v>
      </c>
    </row>
    <row r="2" spans="1:7" x14ac:dyDescent="0.25">
      <c r="A2" t="s">
        <v>9</v>
      </c>
    </row>
    <row r="3" spans="1:7" x14ac:dyDescent="0.25">
      <c r="A3" s="86" t="s">
        <v>0</v>
      </c>
      <c r="B3" s="86"/>
      <c r="C3" s="86"/>
      <c r="D3" s="86"/>
      <c r="E3" s="86"/>
      <c r="F3" s="86"/>
    </row>
    <row r="4" spans="1:7" s="86" customFormat="1" ht="20.25" customHeight="1" x14ac:dyDescent="0.25">
      <c r="C4" s="95" t="s">
        <v>55</v>
      </c>
      <c r="D4" s="30"/>
    </row>
    <row r="5" spans="1:7" ht="15" customHeight="1" x14ac:dyDescent="0.25">
      <c r="A5" s="159" t="s">
        <v>1</v>
      </c>
      <c r="B5" s="159" t="s">
        <v>2</v>
      </c>
      <c r="C5" s="160" t="s">
        <v>3</v>
      </c>
      <c r="D5" s="161" t="s">
        <v>4</v>
      </c>
      <c r="E5" s="161"/>
      <c r="F5" s="160" t="s">
        <v>5</v>
      </c>
      <c r="G5" s="159" t="s">
        <v>6</v>
      </c>
    </row>
    <row r="6" spans="1:7" x14ac:dyDescent="0.25">
      <c r="A6" s="159"/>
      <c r="B6" s="159"/>
      <c r="C6" s="160"/>
      <c r="D6" s="90" t="s">
        <v>7</v>
      </c>
      <c r="E6" s="90" t="s">
        <v>8</v>
      </c>
      <c r="F6" s="160"/>
      <c r="G6" s="159"/>
    </row>
    <row r="7" spans="1:7" ht="60" x14ac:dyDescent="0.25">
      <c r="A7" s="93">
        <v>1</v>
      </c>
      <c r="B7" s="94" t="s">
        <v>56</v>
      </c>
      <c r="C7" s="93">
        <v>74</v>
      </c>
      <c r="D7" s="92">
        <v>43</v>
      </c>
      <c r="E7" s="92">
        <v>31</v>
      </c>
      <c r="F7" s="94" t="s">
        <v>57</v>
      </c>
      <c r="G7" s="117" t="s">
        <v>58</v>
      </c>
    </row>
    <row r="8" spans="1:7" ht="63" customHeight="1" x14ac:dyDescent="0.25">
      <c r="A8" s="93">
        <v>2</v>
      </c>
      <c r="B8" s="94" t="s">
        <v>59</v>
      </c>
      <c r="C8" s="93">
        <v>27</v>
      </c>
      <c r="D8" s="92">
        <v>19</v>
      </c>
      <c r="E8" s="92">
        <v>8</v>
      </c>
      <c r="F8" s="94" t="s">
        <v>60</v>
      </c>
      <c r="G8" s="117" t="s">
        <v>61</v>
      </c>
    </row>
    <row r="9" spans="1:7" ht="75" customHeight="1" x14ac:dyDescent="0.25">
      <c r="A9" s="93">
        <v>3</v>
      </c>
      <c r="B9" s="94" t="s">
        <v>62</v>
      </c>
      <c r="C9" s="93">
        <v>147</v>
      </c>
      <c r="D9" s="92">
        <v>78</v>
      </c>
      <c r="E9" s="92">
        <v>69</v>
      </c>
      <c r="F9" s="94" t="s">
        <v>63</v>
      </c>
      <c r="G9" s="117" t="s">
        <v>64</v>
      </c>
    </row>
    <row r="10" spans="1:7" ht="60" customHeight="1" x14ac:dyDescent="0.25">
      <c r="A10" s="93">
        <v>4</v>
      </c>
      <c r="B10" s="94" t="s">
        <v>65</v>
      </c>
      <c r="C10" s="93">
        <v>127</v>
      </c>
      <c r="D10" s="92">
        <v>78</v>
      </c>
      <c r="E10" s="92">
        <v>49</v>
      </c>
      <c r="F10" s="94" t="s">
        <v>66</v>
      </c>
      <c r="G10" s="117"/>
    </row>
    <row r="11" spans="1:7" ht="33.75" customHeight="1" x14ac:dyDescent="0.25">
      <c r="A11" s="162" t="s">
        <v>68</v>
      </c>
      <c r="B11" s="162"/>
      <c r="C11" s="90">
        <f>SUM(C7:C10)</f>
        <v>375</v>
      </c>
      <c r="D11" s="90">
        <f>SUM(D7:D10)</f>
        <v>218</v>
      </c>
      <c r="E11" s="90">
        <f>SUM(E7:E10)</f>
        <v>157</v>
      </c>
    </row>
    <row r="12" spans="1:7" x14ac:dyDescent="0.25">
      <c r="C12" s="96" t="s">
        <v>67</v>
      </c>
    </row>
    <row r="13" spans="1:7" ht="15" customHeight="1" x14ac:dyDescent="0.25">
      <c r="A13" s="159" t="s">
        <v>1</v>
      </c>
      <c r="B13" s="159" t="s">
        <v>2</v>
      </c>
      <c r="C13" s="160" t="s">
        <v>3</v>
      </c>
      <c r="D13" s="161" t="s">
        <v>4</v>
      </c>
      <c r="E13" s="163"/>
      <c r="F13" s="160" t="s">
        <v>5</v>
      </c>
      <c r="G13" s="159" t="s">
        <v>6</v>
      </c>
    </row>
    <row r="14" spans="1:7" x14ac:dyDescent="0.25">
      <c r="A14" s="159"/>
      <c r="B14" s="159"/>
      <c r="C14" s="159"/>
      <c r="D14" s="90" t="s">
        <v>7</v>
      </c>
      <c r="E14" s="90" t="s">
        <v>8</v>
      </c>
      <c r="F14" s="160"/>
      <c r="G14" s="159"/>
    </row>
    <row r="15" spans="1:7" ht="33" customHeight="1" x14ac:dyDescent="0.25">
      <c r="A15" s="93">
        <v>1</v>
      </c>
      <c r="B15" s="94" t="s">
        <v>70</v>
      </c>
      <c r="C15" s="93">
        <v>84</v>
      </c>
      <c r="D15" s="92">
        <v>53</v>
      </c>
      <c r="E15" s="92">
        <v>31</v>
      </c>
      <c r="F15" s="94" t="s">
        <v>71</v>
      </c>
      <c r="G15" s="117" t="s">
        <v>72</v>
      </c>
    </row>
    <row r="16" spans="1:7" ht="44.25" customHeight="1" x14ac:dyDescent="0.25">
      <c r="A16" s="93">
        <v>2</v>
      </c>
      <c r="B16" s="94" t="s">
        <v>73</v>
      </c>
      <c r="C16" s="93">
        <v>49</v>
      </c>
      <c r="D16" s="92">
        <v>38</v>
      </c>
      <c r="E16" s="92">
        <v>11</v>
      </c>
      <c r="F16" s="94" t="s">
        <v>74</v>
      </c>
      <c r="G16" s="117" t="s">
        <v>75</v>
      </c>
    </row>
    <row r="17" spans="1:7" ht="44.25" customHeight="1" x14ac:dyDescent="0.25">
      <c r="A17" s="93">
        <v>3</v>
      </c>
      <c r="B17" s="94" t="s">
        <v>76</v>
      </c>
      <c r="C17" s="93">
        <v>22</v>
      </c>
      <c r="D17" s="92">
        <v>14</v>
      </c>
      <c r="E17" s="92">
        <v>8</v>
      </c>
      <c r="F17" s="94" t="s">
        <v>77</v>
      </c>
      <c r="G17" s="117" t="s">
        <v>78</v>
      </c>
    </row>
    <row r="18" spans="1:7" ht="45.75" customHeight="1" x14ac:dyDescent="0.25">
      <c r="A18" s="93">
        <v>4</v>
      </c>
      <c r="B18" s="94" t="s">
        <v>79</v>
      </c>
      <c r="C18" s="93">
        <v>84</v>
      </c>
      <c r="D18" s="92">
        <v>37</v>
      </c>
      <c r="E18" s="92">
        <v>47</v>
      </c>
      <c r="F18" s="94" t="s">
        <v>80</v>
      </c>
      <c r="G18" s="117" t="s">
        <v>81</v>
      </c>
    </row>
    <row r="19" spans="1:7" ht="30.75" customHeight="1" x14ac:dyDescent="0.25">
      <c r="A19" s="162" t="s">
        <v>69</v>
      </c>
      <c r="B19" s="162"/>
      <c r="C19" s="90">
        <f>SUM(C15:C18)</f>
        <v>239</v>
      </c>
      <c r="D19" s="90">
        <f>SUM(D15:D18)</f>
        <v>142</v>
      </c>
      <c r="E19" s="90">
        <f>SUM(E15:E18)</f>
        <v>97</v>
      </c>
    </row>
    <row r="20" spans="1:7" x14ac:dyDescent="0.25">
      <c r="C20" s="96" t="s">
        <v>99</v>
      </c>
    </row>
    <row r="21" spans="1:7" x14ac:dyDescent="0.25">
      <c r="A21" s="159" t="s">
        <v>1</v>
      </c>
      <c r="B21" s="159" t="s">
        <v>2</v>
      </c>
      <c r="C21" s="160" t="s">
        <v>3</v>
      </c>
      <c r="D21" s="161" t="s">
        <v>4</v>
      </c>
      <c r="E21" s="163"/>
      <c r="F21" s="160" t="s">
        <v>5</v>
      </c>
      <c r="G21" s="159" t="s">
        <v>6</v>
      </c>
    </row>
    <row r="22" spans="1:7" x14ac:dyDescent="0.25">
      <c r="A22" s="159"/>
      <c r="B22" s="159"/>
      <c r="C22" s="159"/>
      <c r="D22" s="90" t="s">
        <v>7</v>
      </c>
      <c r="E22" s="90" t="s">
        <v>8</v>
      </c>
      <c r="F22" s="159"/>
      <c r="G22" s="159"/>
    </row>
    <row r="23" spans="1:7" ht="32.25" customHeight="1" x14ac:dyDescent="0.25">
      <c r="A23" s="93">
        <v>1</v>
      </c>
      <c r="B23" s="94" t="s">
        <v>83</v>
      </c>
      <c r="C23" s="92">
        <v>39</v>
      </c>
      <c r="D23" s="92">
        <v>3</v>
      </c>
      <c r="E23" s="92">
        <v>36</v>
      </c>
      <c r="F23" s="94" t="s">
        <v>84</v>
      </c>
      <c r="G23" s="117" t="s">
        <v>85</v>
      </c>
    </row>
    <row r="24" spans="1:7" ht="32.25" customHeight="1" x14ac:dyDescent="0.25">
      <c r="A24" s="93">
        <v>2</v>
      </c>
      <c r="B24" s="94" t="s">
        <v>86</v>
      </c>
      <c r="C24" s="93">
        <v>26</v>
      </c>
      <c r="D24" s="92">
        <v>12</v>
      </c>
      <c r="E24" s="92">
        <v>14</v>
      </c>
      <c r="F24" s="94" t="s">
        <v>84</v>
      </c>
      <c r="G24" s="117" t="s">
        <v>87</v>
      </c>
    </row>
    <row r="25" spans="1:7" ht="32.25" customHeight="1" x14ac:dyDescent="0.25">
      <c r="A25" s="93">
        <v>3</v>
      </c>
      <c r="B25" s="94" t="s">
        <v>88</v>
      </c>
      <c r="C25" s="93">
        <v>24</v>
      </c>
      <c r="D25" s="92">
        <v>7</v>
      </c>
      <c r="E25" s="92">
        <v>17</v>
      </c>
      <c r="F25" s="94" t="s">
        <v>89</v>
      </c>
      <c r="G25" s="117" t="s">
        <v>90</v>
      </c>
    </row>
    <row r="26" spans="1:7" ht="32.25" customHeight="1" x14ac:dyDescent="0.25">
      <c r="A26" s="93">
        <v>4</v>
      </c>
      <c r="B26" s="94" t="s">
        <v>91</v>
      </c>
      <c r="C26" s="93">
        <v>36</v>
      </c>
      <c r="D26" s="92">
        <v>17</v>
      </c>
      <c r="E26" s="92">
        <v>19</v>
      </c>
      <c r="F26" s="94" t="s">
        <v>92</v>
      </c>
      <c r="G26" s="117" t="s">
        <v>93</v>
      </c>
    </row>
    <row r="27" spans="1:7" ht="32.25" customHeight="1" x14ac:dyDescent="0.25">
      <c r="A27" s="93">
        <v>5</v>
      </c>
      <c r="B27" s="94" t="s">
        <v>94</v>
      </c>
      <c r="C27" s="93">
        <v>39</v>
      </c>
      <c r="D27" s="92">
        <v>3</v>
      </c>
      <c r="E27" s="92">
        <v>36</v>
      </c>
      <c r="F27" s="94" t="s">
        <v>95</v>
      </c>
      <c r="G27" s="117" t="s">
        <v>96</v>
      </c>
    </row>
    <row r="28" spans="1:7" ht="32.25" customHeight="1" x14ac:dyDescent="0.25">
      <c r="A28" s="93">
        <v>6</v>
      </c>
      <c r="B28" s="94" t="s">
        <v>97</v>
      </c>
      <c r="C28" s="93">
        <v>35</v>
      </c>
      <c r="D28" s="92">
        <v>17</v>
      </c>
      <c r="E28" s="92">
        <v>18</v>
      </c>
      <c r="F28" s="94" t="s">
        <v>95</v>
      </c>
      <c r="G28" s="117" t="s">
        <v>98</v>
      </c>
    </row>
    <row r="29" spans="1:7" ht="29.25" customHeight="1" x14ac:dyDescent="0.25">
      <c r="A29" s="162" t="s">
        <v>82</v>
      </c>
      <c r="B29" s="162"/>
      <c r="C29" s="90">
        <f>SUM(C23:C28)</f>
        <v>199</v>
      </c>
      <c r="D29" s="90">
        <f>SUM(D23:D28)</f>
        <v>59</v>
      </c>
      <c r="E29" s="90">
        <f>SUM(E23:E28)</f>
        <v>140</v>
      </c>
    </row>
    <row r="30" spans="1:7" x14ac:dyDescent="0.25">
      <c r="A30" s="163" t="s">
        <v>104</v>
      </c>
      <c r="B30" s="163"/>
      <c r="C30" s="163"/>
      <c r="D30" s="163"/>
      <c r="E30" s="163"/>
    </row>
    <row r="32" spans="1:7" ht="28.5" customHeight="1" x14ac:dyDescent="0.25">
      <c r="A32" s="86" t="s">
        <v>10</v>
      </c>
      <c r="B32" s="118" t="s">
        <v>12</v>
      </c>
      <c r="C32" s="118" t="s">
        <v>39</v>
      </c>
      <c r="D32" s="90" t="s">
        <v>13</v>
      </c>
      <c r="E32" s="90" t="s">
        <v>14</v>
      </c>
    </row>
    <row r="33" spans="1:7" x14ac:dyDescent="0.25">
      <c r="A33" t="s">
        <v>100</v>
      </c>
      <c r="B33" s="25">
        <v>4</v>
      </c>
      <c r="C33" s="90">
        <f>+C11</f>
        <v>375</v>
      </c>
      <c r="D33" s="90">
        <f>+D11</f>
        <v>218</v>
      </c>
      <c r="E33" s="90">
        <v>157</v>
      </c>
    </row>
    <row r="34" spans="1:7" x14ac:dyDescent="0.25">
      <c r="A34" t="s">
        <v>101</v>
      </c>
      <c r="B34" s="25">
        <v>4</v>
      </c>
      <c r="C34" s="90">
        <f>+C19</f>
        <v>239</v>
      </c>
      <c r="D34" s="90">
        <f>+D19</f>
        <v>142</v>
      </c>
      <c r="E34" s="90">
        <f>+E19</f>
        <v>97</v>
      </c>
    </row>
    <row r="35" spans="1:7" x14ac:dyDescent="0.25">
      <c r="A35" t="s">
        <v>102</v>
      </c>
      <c r="B35" s="25">
        <v>6</v>
      </c>
      <c r="C35" s="90">
        <f>+C29</f>
        <v>199</v>
      </c>
      <c r="D35" s="90">
        <f>+D29</f>
        <v>59</v>
      </c>
      <c r="E35" s="90">
        <f>+E29</f>
        <v>140</v>
      </c>
    </row>
    <row r="36" spans="1:7" x14ac:dyDescent="0.25">
      <c r="A36" t="s">
        <v>15</v>
      </c>
      <c r="B36" s="25">
        <f>SUM(B33:B35)</f>
        <v>14</v>
      </c>
      <c r="C36" s="25">
        <f>SUM(C33:C35)</f>
        <v>813</v>
      </c>
      <c r="D36" s="25">
        <f>SUM(D33:D35)</f>
        <v>419</v>
      </c>
      <c r="E36" s="25">
        <f>SUM(E33:E35)</f>
        <v>394</v>
      </c>
      <c r="F36" s="25"/>
      <c r="G36" s="25"/>
    </row>
    <row r="37" spans="1:7" x14ac:dyDescent="0.25">
      <c r="A37" t="s">
        <v>16</v>
      </c>
    </row>
    <row r="38" spans="1:7" ht="18" customHeight="1" x14ac:dyDescent="0.25">
      <c r="A38" s="163" t="str">
        <f>+$A$30</f>
        <v>Resumen del trimestre abril-junio 2024</v>
      </c>
      <c r="B38" s="163"/>
      <c r="C38" s="163"/>
      <c r="D38" s="163"/>
      <c r="E38" s="163"/>
      <c r="F38" s="163"/>
    </row>
    <row r="39" spans="1:7" ht="45" x14ac:dyDescent="0.25">
      <c r="A39" s="91" t="s">
        <v>10</v>
      </c>
      <c r="B39" s="91" t="s">
        <v>36</v>
      </c>
      <c r="C39" s="91" t="s">
        <v>17</v>
      </c>
      <c r="D39" s="91" t="s">
        <v>18</v>
      </c>
      <c r="E39" s="122" t="s">
        <v>119</v>
      </c>
    </row>
    <row r="40" spans="1:7" x14ac:dyDescent="0.25">
      <c r="A40" s="91" t="str">
        <f>+$A$33</f>
        <v>Abril</v>
      </c>
      <c r="B40" s="91">
        <v>2</v>
      </c>
      <c r="C40" s="91">
        <v>0</v>
      </c>
      <c r="D40" s="91"/>
      <c r="E40" s="91"/>
    </row>
    <row r="41" spans="1:7" x14ac:dyDescent="0.25">
      <c r="A41" s="91" t="str">
        <f>+$A$34</f>
        <v>Mayo</v>
      </c>
      <c r="B41" s="91">
        <v>1</v>
      </c>
      <c r="C41" s="91"/>
      <c r="D41" s="91">
        <v>1</v>
      </c>
      <c r="E41" s="91"/>
    </row>
    <row r="42" spans="1:7" x14ac:dyDescent="0.25">
      <c r="A42" s="91" t="str">
        <f>+$A$35</f>
        <v>Junio</v>
      </c>
      <c r="B42" s="91">
        <v>0</v>
      </c>
      <c r="C42" s="91"/>
      <c r="D42" s="91"/>
      <c r="E42" s="91">
        <v>1</v>
      </c>
    </row>
    <row r="43" spans="1:7" x14ac:dyDescent="0.25">
      <c r="A43" t="s">
        <v>15</v>
      </c>
      <c r="B43" s="25">
        <f>SUM(B40:B42)</f>
        <v>3</v>
      </c>
      <c r="C43" s="25">
        <f>SUM(C40:C42)</f>
        <v>0</v>
      </c>
      <c r="D43" s="25">
        <f>SUM(D40:D42)</f>
        <v>1</v>
      </c>
      <c r="E43" s="25">
        <f>SUM(E40:E42)</f>
        <v>1</v>
      </c>
    </row>
    <row r="44" spans="1:7" x14ac:dyDescent="0.25">
      <c r="A44" s="86" t="s">
        <v>38</v>
      </c>
      <c r="B44" s="86"/>
      <c r="C44" s="86"/>
      <c r="D44" s="86"/>
    </row>
    <row r="45" spans="1:7" x14ac:dyDescent="0.25">
      <c r="A45" s="91" t="s">
        <v>10</v>
      </c>
      <c r="B45" s="91" t="s">
        <v>11</v>
      </c>
    </row>
    <row r="46" spans="1:7" x14ac:dyDescent="0.25">
      <c r="A46" s="91" t="str">
        <f>+$A$33</f>
        <v>Abril</v>
      </c>
      <c r="B46" s="91">
        <v>5</v>
      </c>
    </row>
    <row r="47" spans="1:7" x14ac:dyDescent="0.25">
      <c r="A47" s="91" t="str">
        <f>+$A$34</f>
        <v>Mayo</v>
      </c>
      <c r="B47" s="91">
        <v>9</v>
      </c>
    </row>
    <row r="48" spans="1:7" x14ac:dyDescent="0.25">
      <c r="A48" s="91" t="str">
        <f>+$A$35</f>
        <v>Junio</v>
      </c>
      <c r="B48" s="91">
        <v>10</v>
      </c>
    </row>
    <row r="49" spans="1:2" x14ac:dyDescent="0.25">
      <c r="A49" s="24" t="s">
        <v>40</v>
      </c>
      <c r="B49" s="25">
        <f>SUM(B46:B48)</f>
        <v>24</v>
      </c>
    </row>
    <row r="50" spans="1:2" x14ac:dyDescent="0.25">
      <c r="A50" t="s">
        <v>34</v>
      </c>
    </row>
    <row r="51" spans="1:2" x14ac:dyDescent="0.25">
      <c r="A51" s="100">
        <v>45383</v>
      </c>
    </row>
    <row r="52" spans="1:2" x14ac:dyDescent="0.25">
      <c r="A52" s="119" t="s">
        <v>19</v>
      </c>
      <c r="B52" s="119" t="s">
        <v>11</v>
      </c>
    </row>
    <row r="53" spans="1:2" x14ac:dyDescent="0.25">
      <c r="A53" s="99" t="s">
        <v>41</v>
      </c>
      <c r="B53" s="119">
        <v>0</v>
      </c>
    </row>
    <row r="54" spans="1:2" ht="30" x14ac:dyDescent="0.25">
      <c r="A54" s="118" t="s">
        <v>42</v>
      </c>
      <c r="B54" s="119">
        <v>2</v>
      </c>
    </row>
    <row r="55" spans="1:2" ht="30" x14ac:dyDescent="0.25">
      <c r="A55" s="118" t="s">
        <v>20</v>
      </c>
      <c r="B55" s="119">
        <v>0</v>
      </c>
    </row>
    <row r="56" spans="1:2" ht="30" x14ac:dyDescent="0.25">
      <c r="A56" s="97" t="s">
        <v>21</v>
      </c>
      <c r="B56" s="119">
        <v>6</v>
      </c>
    </row>
    <row r="57" spans="1:2" ht="30" x14ac:dyDescent="0.25">
      <c r="A57" s="97" t="s">
        <v>43</v>
      </c>
      <c r="B57" s="119">
        <v>19</v>
      </c>
    </row>
    <row r="58" spans="1:2" x14ac:dyDescent="0.25">
      <c r="A58" s="97" t="s">
        <v>52</v>
      </c>
      <c r="B58" s="119">
        <v>0</v>
      </c>
    </row>
    <row r="59" spans="1:2" x14ac:dyDescent="0.25">
      <c r="A59" s="97" t="s">
        <v>51</v>
      </c>
      <c r="B59" s="119">
        <v>0</v>
      </c>
    </row>
    <row r="60" spans="1:2" x14ac:dyDescent="0.25">
      <c r="A60" s="120" t="s">
        <v>15</v>
      </c>
      <c r="B60" s="120">
        <f>SUM(B53:B59)</f>
        <v>27</v>
      </c>
    </row>
    <row r="61" spans="1:2" x14ac:dyDescent="0.25">
      <c r="A61" s="100">
        <v>45413</v>
      </c>
    </row>
    <row r="62" spans="1:2" x14ac:dyDescent="0.25">
      <c r="A62" s="119" t="s">
        <v>19</v>
      </c>
      <c r="B62" s="119" t="s">
        <v>11</v>
      </c>
    </row>
    <row r="63" spans="1:2" x14ac:dyDescent="0.25">
      <c r="A63" s="99" t="s">
        <v>41</v>
      </c>
      <c r="B63" s="119">
        <v>5</v>
      </c>
    </row>
    <row r="64" spans="1:2" ht="30" x14ac:dyDescent="0.25">
      <c r="A64" s="118" t="s">
        <v>42</v>
      </c>
      <c r="B64" s="119">
        <v>1</v>
      </c>
    </row>
    <row r="65" spans="1:6" ht="30" x14ac:dyDescent="0.25">
      <c r="A65" s="118" t="s">
        <v>20</v>
      </c>
      <c r="B65" s="119">
        <v>0</v>
      </c>
    </row>
    <row r="66" spans="1:6" ht="30" x14ac:dyDescent="0.25">
      <c r="A66" s="97" t="s">
        <v>21</v>
      </c>
      <c r="B66" s="119">
        <v>0</v>
      </c>
    </row>
    <row r="67" spans="1:6" ht="30" x14ac:dyDescent="0.25">
      <c r="A67" s="97" t="s">
        <v>43</v>
      </c>
      <c r="B67" s="119">
        <v>6</v>
      </c>
    </row>
    <row r="68" spans="1:6" x14ac:dyDescent="0.25">
      <c r="A68" s="97" t="s">
        <v>52</v>
      </c>
      <c r="B68" s="119">
        <v>0</v>
      </c>
    </row>
    <row r="69" spans="1:6" x14ac:dyDescent="0.25">
      <c r="A69" s="97" t="s">
        <v>51</v>
      </c>
      <c r="B69" s="119">
        <v>0</v>
      </c>
    </row>
    <row r="70" spans="1:6" x14ac:dyDescent="0.25">
      <c r="A70" s="120" t="s">
        <v>15</v>
      </c>
      <c r="B70" s="119">
        <f>SUM(B63:B69)</f>
        <v>12</v>
      </c>
    </row>
    <row r="71" spans="1:6" x14ac:dyDescent="0.25">
      <c r="A71" s="100">
        <v>45444</v>
      </c>
      <c r="B71" s="25"/>
    </row>
    <row r="72" spans="1:6" x14ac:dyDescent="0.25">
      <c r="A72" s="119" t="s">
        <v>19</v>
      </c>
      <c r="B72" s="119" t="s">
        <v>11</v>
      </c>
    </row>
    <row r="73" spans="1:6" x14ac:dyDescent="0.25">
      <c r="A73" s="99" t="s">
        <v>41</v>
      </c>
      <c r="B73" s="119">
        <v>24</v>
      </c>
    </row>
    <row r="74" spans="1:6" ht="30" x14ac:dyDescent="0.25">
      <c r="A74" s="118" t="s">
        <v>42</v>
      </c>
      <c r="B74" s="119">
        <v>218</v>
      </c>
    </row>
    <row r="75" spans="1:6" ht="30" x14ac:dyDescent="0.25">
      <c r="A75" s="118" t="s">
        <v>20</v>
      </c>
      <c r="B75" s="119">
        <v>0</v>
      </c>
      <c r="E75" s="39"/>
      <c r="F75" s="39"/>
    </row>
    <row r="76" spans="1:6" ht="30" x14ac:dyDescent="0.25">
      <c r="A76" s="97" t="s">
        <v>21</v>
      </c>
      <c r="B76" s="119">
        <v>8</v>
      </c>
    </row>
    <row r="77" spans="1:6" ht="30" x14ac:dyDescent="0.25">
      <c r="A77" s="97" t="s">
        <v>43</v>
      </c>
      <c r="B77" s="119">
        <v>22</v>
      </c>
    </row>
    <row r="78" spans="1:6" x14ac:dyDescent="0.25">
      <c r="A78" s="97" t="s">
        <v>52</v>
      </c>
      <c r="B78" s="119">
        <v>0</v>
      </c>
    </row>
    <row r="79" spans="1:6" x14ac:dyDescent="0.25">
      <c r="A79" s="97" t="s">
        <v>51</v>
      </c>
      <c r="B79" s="119">
        <v>0</v>
      </c>
    </row>
    <row r="80" spans="1:6" x14ac:dyDescent="0.25">
      <c r="A80" s="120" t="s">
        <v>15</v>
      </c>
      <c r="B80" s="119">
        <f>SUM(B73:B79)</f>
        <v>272</v>
      </c>
    </row>
    <row r="81" spans="1:7" x14ac:dyDescent="0.25">
      <c r="A81" t="s">
        <v>35</v>
      </c>
      <c r="B81" s="24"/>
      <c r="D81" s="24"/>
    </row>
    <row r="82" spans="1:7" x14ac:dyDescent="0.25">
      <c r="A82" s="24" t="str">
        <f>+$A$38</f>
        <v>Resumen del trimestre abril-junio 2024</v>
      </c>
      <c r="B82" s="24"/>
    </row>
    <row r="83" spans="1:7" x14ac:dyDescent="0.25">
      <c r="A83" s="119" t="s">
        <v>19</v>
      </c>
      <c r="B83" s="119" t="s">
        <v>11</v>
      </c>
    </row>
    <row r="84" spans="1:7" x14ac:dyDescent="0.25">
      <c r="A84" s="99" t="s">
        <v>41</v>
      </c>
      <c r="B84" s="119">
        <f>+B53+B63+B73</f>
        <v>29</v>
      </c>
    </row>
    <row r="85" spans="1:7" ht="30" x14ac:dyDescent="0.25">
      <c r="A85" s="118" t="s">
        <v>42</v>
      </c>
      <c r="B85" s="119">
        <f>+B54+B64+B74</f>
        <v>221</v>
      </c>
    </row>
    <row r="86" spans="1:7" ht="30" x14ac:dyDescent="0.25">
      <c r="A86" s="118" t="s">
        <v>20</v>
      </c>
      <c r="B86" s="119">
        <f>+B55+B65+B75</f>
        <v>0</v>
      </c>
    </row>
    <row r="87" spans="1:7" ht="30" x14ac:dyDescent="0.25">
      <c r="A87" s="97" t="s">
        <v>21</v>
      </c>
      <c r="B87" s="119">
        <f>+B56+B66+B76</f>
        <v>14</v>
      </c>
    </row>
    <row r="88" spans="1:7" ht="30" x14ac:dyDescent="0.25">
      <c r="A88" s="97" t="s">
        <v>43</v>
      </c>
      <c r="B88" s="119">
        <f>+B57+B67+B77</f>
        <v>47</v>
      </c>
    </row>
    <row r="89" spans="1:7" x14ac:dyDescent="0.25">
      <c r="A89" s="97" t="s">
        <v>52</v>
      </c>
      <c r="B89" s="119">
        <v>0</v>
      </c>
    </row>
    <row r="90" spans="1:7" x14ac:dyDescent="0.25">
      <c r="A90" s="97" t="s">
        <v>51</v>
      </c>
      <c r="B90" s="119">
        <v>0</v>
      </c>
    </row>
    <row r="91" spans="1:7" x14ac:dyDescent="0.25">
      <c r="A91" s="120" t="s">
        <v>15</v>
      </c>
      <c r="B91" s="119">
        <f>SUM(B84:B90)</f>
        <v>311</v>
      </c>
    </row>
    <row r="92" spans="1:7" x14ac:dyDescent="0.25">
      <c r="A92" t="s">
        <v>24</v>
      </c>
    </row>
    <row r="93" spans="1:7" x14ac:dyDescent="0.25">
      <c r="A93" s="164" t="s">
        <v>33</v>
      </c>
      <c r="B93" s="164"/>
      <c r="C93" s="164"/>
      <c r="D93" s="110"/>
    </row>
    <row r="94" spans="1:7" ht="0.75" customHeight="1" x14ac:dyDescent="0.25">
      <c r="A94" s="164"/>
      <c r="B94" s="164"/>
      <c r="C94" s="164"/>
      <c r="D94" s="24"/>
      <c r="F94" s="39"/>
      <c r="G94" s="39"/>
    </row>
    <row r="95" spans="1:7" x14ac:dyDescent="0.25">
      <c r="A95" s="24" t="str">
        <f>+$A$38</f>
        <v>Resumen del trimestre abril-junio 2024</v>
      </c>
      <c r="B95" s="24"/>
    </row>
    <row r="96" spans="1:7" x14ac:dyDescent="0.25">
      <c r="A96" s="99" t="s">
        <v>4</v>
      </c>
      <c r="B96" s="99" t="s">
        <v>11</v>
      </c>
      <c r="C96" s="99" t="s">
        <v>22</v>
      </c>
    </row>
    <row r="97" spans="1:11" ht="15" customHeight="1" x14ac:dyDescent="0.25">
      <c r="A97" s="99" t="s">
        <v>13</v>
      </c>
      <c r="B97" s="108">
        <v>958</v>
      </c>
      <c r="C97" s="111">
        <f>+B97/B99</f>
        <v>0.77822908204711616</v>
      </c>
      <c r="E97" s="110"/>
      <c r="F97" s="112"/>
      <c r="G97" s="112"/>
      <c r="H97" s="20"/>
      <c r="I97" s="20"/>
      <c r="J97" s="20"/>
      <c r="K97" s="20"/>
    </row>
    <row r="98" spans="1:11" x14ac:dyDescent="0.25">
      <c r="A98" s="99" t="s">
        <v>14</v>
      </c>
      <c r="B98" s="108">
        <v>273</v>
      </c>
      <c r="C98" s="111">
        <f>+B98/B99</f>
        <v>0.22177091795288384</v>
      </c>
      <c r="E98" s="25"/>
      <c r="F98" s="1"/>
      <c r="G98" s="1"/>
      <c r="H98" s="1"/>
      <c r="I98" s="1"/>
      <c r="J98" s="1"/>
    </row>
    <row r="99" spans="1:11" x14ac:dyDescent="0.25">
      <c r="A99" s="99" t="s">
        <v>23</v>
      </c>
      <c r="B99" s="113">
        <f>SUM(B97:B98)</f>
        <v>1231</v>
      </c>
      <c r="C99" s="111">
        <f>SUM(C97:C98)</f>
        <v>1</v>
      </c>
    </row>
    <row r="100" spans="1:11" ht="23.25" customHeight="1" x14ac:dyDescent="0.25">
      <c r="A100" s="165" t="s">
        <v>50</v>
      </c>
      <c r="B100" s="165"/>
      <c r="C100" s="165"/>
      <c r="D100" s="97"/>
      <c r="E100" s="97"/>
    </row>
    <row r="101" spans="1:11" x14ac:dyDescent="0.25">
      <c r="A101" s="24" t="str">
        <f>+$A$38</f>
        <v>Resumen del trimestre abril-junio 2024</v>
      </c>
      <c r="B101" s="24"/>
    </row>
    <row r="102" spans="1:11" x14ac:dyDescent="0.25">
      <c r="A102" s="99" t="s">
        <v>4</v>
      </c>
      <c r="B102" s="99" t="s">
        <v>11</v>
      </c>
      <c r="C102" s="99" t="s">
        <v>22</v>
      </c>
    </row>
    <row r="103" spans="1:11" x14ac:dyDescent="0.25">
      <c r="A103" s="99" t="s">
        <v>13</v>
      </c>
      <c r="B103" s="108">
        <v>606</v>
      </c>
      <c r="C103" s="101">
        <f>+B103/B105</f>
        <v>0.72401433691756267</v>
      </c>
    </row>
    <row r="104" spans="1:11" x14ac:dyDescent="0.25">
      <c r="A104" s="99" t="s">
        <v>14</v>
      </c>
      <c r="B104" s="108">
        <v>231</v>
      </c>
      <c r="C104" s="101">
        <f>+B104/B105</f>
        <v>0.27598566308243727</v>
      </c>
    </row>
    <row r="105" spans="1:11" x14ac:dyDescent="0.25">
      <c r="A105" s="99" t="s">
        <v>23</v>
      </c>
      <c r="B105" s="113">
        <f>SUM(B103:B104)</f>
        <v>837</v>
      </c>
      <c r="C105" s="101">
        <f>SUM(C103:C104)</f>
        <v>1</v>
      </c>
    </row>
    <row r="106" spans="1:11" x14ac:dyDescent="0.25">
      <c r="A106" t="s">
        <v>47</v>
      </c>
      <c r="C106" s="24"/>
    </row>
    <row r="107" spans="1:11" x14ac:dyDescent="0.25">
      <c r="A107" s="102" t="str">
        <f>+$A$101</f>
        <v>Resumen del trimestre abril-junio 2024</v>
      </c>
      <c r="B107" s="24"/>
    </row>
    <row r="108" spans="1:11" x14ac:dyDescent="0.25">
      <c r="A108" t="s">
        <v>19</v>
      </c>
      <c r="B108" t="s">
        <v>11</v>
      </c>
      <c r="C108" t="s">
        <v>22</v>
      </c>
    </row>
    <row r="109" spans="1:11" ht="45" x14ac:dyDescent="0.25">
      <c r="A109" s="97" t="s">
        <v>111</v>
      </c>
      <c r="B109" s="90">
        <v>385</v>
      </c>
      <c r="C109" s="98">
        <f>+B109/B124</f>
        <v>0.32821824381926684</v>
      </c>
    </row>
    <row r="110" spans="1:11" ht="60" x14ac:dyDescent="0.25">
      <c r="A110" s="97" t="s">
        <v>116</v>
      </c>
      <c r="B110" s="90">
        <v>235</v>
      </c>
      <c r="C110" s="98">
        <f>+B110/B124</f>
        <v>0.20034100596760443</v>
      </c>
    </row>
    <row r="111" spans="1:11" ht="22.5" customHeight="1" x14ac:dyDescent="0.25">
      <c r="A111" s="99" t="s">
        <v>105</v>
      </c>
      <c r="B111" s="90">
        <v>169</v>
      </c>
      <c r="C111" s="98">
        <f>+B111/B124</f>
        <v>0.14407502131287298</v>
      </c>
    </row>
    <row r="112" spans="1:11" ht="45" x14ac:dyDescent="0.25">
      <c r="A112" s="97" t="s">
        <v>106</v>
      </c>
      <c r="B112" s="90">
        <v>96</v>
      </c>
      <c r="C112" s="98">
        <f>+B112/B124</f>
        <v>8.1841432225063945E-2</v>
      </c>
    </row>
    <row r="113" spans="1:10" ht="30" customHeight="1" x14ac:dyDescent="0.25">
      <c r="A113" s="97" t="s">
        <v>112</v>
      </c>
      <c r="B113" s="90">
        <v>69</v>
      </c>
      <c r="C113" s="98">
        <f>+B113/B124</f>
        <v>5.8823529411764705E-2</v>
      </c>
    </row>
    <row r="114" spans="1:10" ht="75" x14ac:dyDescent="0.25">
      <c r="A114" s="97" t="s">
        <v>117</v>
      </c>
      <c r="B114" s="90">
        <v>58</v>
      </c>
      <c r="C114" s="98">
        <f>+B114/B124</f>
        <v>4.9445865302642798E-2</v>
      </c>
    </row>
    <row r="115" spans="1:10" ht="60" x14ac:dyDescent="0.25">
      <c r="A115" s="97" t="s">
        <v>113</v>
      </c>
      <c r="B115" s="90">
        <v>43</v>
      </c>
      <c r="C115" s="98">
        <f>+B115/B124</f>
        <v>3.6658141517476553E-2</v>
      </c>
    </row>
    <row r="116" spans="1:10" ht="75" x14ac:dyDescent="0.25">
      <c r="A116" s="97" t="s">
        <v>53</v>
      </c>
      <c r="B116" s="90">
        <v>34</v>
      </c>
      <c r="C116" s="98">
        <f>+B116/B124</f>
        <v>2.8985507246376812E-2</v>
      </c>
    </row>
    <row r="117" spans="1:10" ht="45" x14ac:dyDescent="0.25">
      <c r="A117" s="97" t="s">
        <v>114</v>
      </c>
      <c r="B117" s="90">
        <v>23</v>
      </c>
      <c r="C117" s="98">
        <f>+B117/B124</f>
        <v>1.9607843137254902E-2</v>
      </c>
    </row>
    <row r="118" spans="1:10" x14ac:dyDescent="0.25">
      <c r="A118" s="99" t="s">
        <v>107</v>
      </c>
      <c r="B118" s="90">
        <v>16</v>
      </c>
      <c r="C118" s="98">
        <f>+B118/B124</f>
        <v>1.3640238704177323E-2</v>
      </c>
    </row>
    <row r="119" spans="1:10" ht="27.75" customHeight="1" x14ac:dyDescent="0.25">
      <c r="A119" s="97" t="s">
        <v>115</v>
      </c>
      <c r="B119" s="90">
        <v>13</v>
      </c>
      <c r="C119" s="98">
        <f>+B119/B124</f>
        <v>1.1082693947144074E-2</v>
      </c>
    </row>
    <row r="120" spans="1:10" x14ac:dyDescent="0.25">
      <c r="A120" s="99" t="s">
        <v>108</v>
      </c>
      <c r="B120" s="90">
        <v>12</v>
      </c>
      <c r="C120" s="98">
        <f>+B120/B124</f>
        <v>1.0230179028132993E-2</v>
      </c>
    </row>
    <row r="121" spans="1:10" x14ac:dyDescent="0.25">
      <c r="A121" s="99" t="s">
        <v>109</v>
      </c>
      <c r="B121" s="90">
        <v>9</v>
      </c>
      <c r="C121" s="98">
        <f>+B121/B124</f>
        <v>7.6726342710997444E-3</v>
      </c>
    </row>
    <row r="122" spans="1:10" ht="45" x14ac:dyDescent="0.25">
      <c r="A122" s="97" t="s">
        <v>54</v>
      </c>
      <c r="B122" s="90">
        <v>6</v>
      </c>
      <c r="C122" s="98">
        <f>+B122/B124</f>
        <v>5.1150895140664966E-3</v>
      </c>
      <c r="J122" s="5"/>
    </row>
    <row r="123" spans="1:10" ht="30" x14ac:dyDescent="0.25">
      <c r="A123" s="97" t="s">
        <v>110</v>
      </c>
      <c r="B123" s="90">
        <v>5</v>
      </c>
      <c r="C123" s="98">
        <f>+B123/B124</f>
        <v>4.2625745950554137E-3</v>
      </c>
      <c r="J123" s="5"/>
    </row>
    <row r="124" spans="1:10" x14ac:dyDescent="0.25">
      <c r="A124" s="24" t="s">
        <v>23</v>
      </c>
      <c r="B124" s="90">
        <f>SUM(B109:B123)</f>
        <v>1173</v>
      </c>
      <c r="C124" s="103">
        <f>SUM(C109:C123)</f>
        <v>1.0000000000000002</v>
      </c>
      <c r="J124" s="5"/>
    </row>
    <row r="125" spans="1:10" x14ac:dyDescent="0.25">
      <c r="A125" t="s">
        <v>27</v>
      </c>
      <c r="C125" s="24"/>
    </row>
    <row r="126" spans="1:10" x14ac:dyDescent="0.25">
      <c r="A126" s="102" t="str">
        <f>+$A$101</f>
        <v>Resumen del trimestre abril-junio 2024</v>
      </c>
      <c r="B126" s="24"/>
      <c r="J126" s="5"/>
    </row>
    <row r="127" spans="1:10" ht="30" x14ac:dyDescent="0.25">
      <c r="A127" s="121" t="s">
        <v>10</v>
      </c>
      <c r="B127" s="121" t="s">
        <v>25</v>
      </c>
      <c r="C127" s="93" t="s">
        <v>26</v>
      </c>
      <c r="J127" s="5"/>
    </row>
    <row r="128" spans="1:10" x14ac:dyDescent="0.25">
      <c r="A128" s="91" t="str">
        <f>+$A$33</f>
        <v>Abril</v>
      </c>
      <c r="B128" s="104">
        <v>712</v>
      </c>
      <c r="C128" s="105">
        <v>11</v>
      </c>
      <c r="J128" s="5"/>
    </row>
    <row r="129" spans="1:11" x14ac:dyDescent="0.25">
      <c r="A129" s="91" t="str">
        <f>+$A$34</f>
        <v>Mayo</v>
      </c>
      <c r="B129" s="104">
        <v>390</v>
      </c>
      <c r="C129" s="105">
        <v>11</v>
      </c>
      <c r="J129" s="5"/>
    </row>
    <row r="130" spans="1:11" x14ac:dyDescent="0.25">
      <c r="A130" s="91" t="str">
        <f>+$A$35</f>
        <v>Junio</v>
      </c>
      <c r="B130" s="104">
        <v>129</v>
      </c>
      <c r="C130" s="105">
        <v>1</v>
      </c>
      <c r="J130" s="5"/>
    </row>
    <row r="131" spans="1:11" x14ac:dyDescent="0.25">
      <c r="A131" s="24" t="s">
        <v>23</v>
      </c>
      <c r="B131" s="114">
        <f>SUM(B128:B130)</f>
        <v>1231</v>
      </c>
      <c r="C131" s="115">
        <v>7.67</v>
      </c>
      <c r="J131" s="5"/>
    </row>
    <row r="132" spans="1:11" x14ac:dyDescent="0.25">
      <c r="A132" t="s">
        <v>46</v>
      </c>
      <c r="F132" s="25"/>
    </row>
    <row r="133" spans="1:11" x14ac:dyDescent="0.25">
      <c r="A133" t="s">
        <v>45</v>
      </c>
      <c r="E133" s="25"/>
      <c r="K133" s="5"/>
    </row>
    <row r="134" spans="1:11" x14ac:dyDescent="0.25">
      <c r="A134" s="24" t="s">
        <v>44</v>
      </c>
      <c r="B134" s="107" t="str">
        <f>+A128</f>
        <v>Abril</v>
      </c>
      <c r="E134" s="25"/>
      <c r="K134" s="5"/>
    </row>
    <row r="135" spans="1:11" x14ac:dyDescent="0.25">
      <c r="A135" s="108" t="s">
        <v>28</v>
      </c>
      <c r="B135" s="108" t="s">
        <v>11</v>
      </c>
      <c r="D135" t="s">
        <v>118</v>
      </c>
      <c r="E135" s="25"/>
      <c r="K135" s="5"/>
    </row>
    <row r="136" spans="1:11" x14ac:dyDescent="0.25">
      <c r="A136" s="99" t="s">
        <v>30</v>
      </c>
      <c r="B136" s="106">
        <v>4370</v>
      </c>
      <c r="E136" s="25"/>
      <c r="K136" s="5"/>
    </row>
    <row r="137" spans="1:11" x14ac:dyDescent="0.25">
      <c r="A137" s="99" t="s">
        <v>31</v>
      </c>
      <c r="B137" s="106">
        <v>1069</v>
      </c>
      <c r="E137" s="25"/>
    </row>
    <row r="138" spans="1:11" x14ac:dyDescent="0.25">
      <c r="A138" s="99" t="s">
        <v>32</v>
      </c>
      <c r="B138" s="106">
        <v>17</v>
      </c>
      <c r="E138" s="25"/>
    </row>
    <row r="139" spans="1:11" x14ac:dyDescent="0.25">
      <c r="A139" s="99" t="s">
        <v>29</v>
      </c>
      <c r="B139" s="106">
        <f>SUM(B136:B138)</f>
        <v>5456</v>
      </c>
      <c r="E139" s="25"/>
    </row>
    <row r="140" spans="1:11" x14ac:dyDescent="0.25">
      <c r="A140" t="s">
        <v>45</v>
      </c>
    </row>
    <row r="141" spans="1:11" x14ac:dyDescent="0.25">
      <c r="A141" s="24" t="s">
        <v>44</v>
      </c>
      <c r="B141" s="107" t="str">
        <f>+A129</f>
        <v>Mayo</v>
      </c>
    </row>
    <row r="142" spans="1:11" x14ac:dyDescent="0.25">
      <c r="A142" s="108" t="s">
        <v>28</v>
      </c>
      <c r="B142" s="108" t="s">
        <v>11</v>
      </c>
    </row>
    <row r="143" spans="1:11" x14ac:dyDescent="0.25">
      <c r="A143" s="99" t="s">
        <v>30</v>
      </c>
      <c r="B143" s="106">
        <v>4518</v>
      </c>
    </row>
    <row r="144" spans="1:11" x14ac:dyDescent="0.25">
      <c r="A144" s="99" t="s">
        <v>31</v>
      </c>
      <c r="B144" s="106">
        <v>824</v>
      </c>
    </row>
    <row r="145" spans="1:11" x14ac:dyDescent="0.25">
      <c r="A145" s="99" t="s">
        <v>32</v>
      </c>
      <c r="B145" s="106">
        <v>20</v>
      </c>
    </row>
    <row r="146" spans="1:11" x14ac:dyDescent="0.25">
      <c r="A146" s="99" t="s">
        <v>29</v>
      </c>
      <c r="B146" s="106">
        <f>SUM(B143:B145)</f>
        <v>5362</v>
      </c>
    </row>
    <row r="147" spans="1:11" x14ac:dyDescent="0.25">
      <c r="A147" t="s">
        <v>45</v>
      </c>
    </row>
    <row r="148" spans="1:11" x14ac:dyDescent="0.25">
      <c r="A148" s="24" t="s">
        <v>44</v>
      </c>
      <c r="B148" s="24" t="str">
        <f>+A130</f>
        <v>Junio</v>
      </c>
      <c r="K148" s="25"/>
    </row>
    <row r="150" spans="1:11" x14ac:dyDescent="0.25">
      <c r="A150" s="108" t="s">
        <v>28</v>
      </c>
      <c r="B150" s="108" t="s">
        <v>11</v>
      </c>
      <c r="K150" s="25"/>
    </row>
    <row r="151" spans="1:11" x14ac:dyDescent="0.25">
      <c r="A151" s="99" t="s">
        <v>30</v>
      </c>
      <c r="B151" s="106">
        <v>2299</v>
      </c>
    </row>
    <row r="152" spans="1:11" x14ac:dyDescent="0.25">
      <c r="A152" s="99" t="s">
        <v>31</v>
      </c>
      <c r="B152" s="106">
        <v>833</v>
      </c>
      <c r="K152" s="25"/>
    </row>
    <row r="153" spans="1:11" x14ac:dyDescent="0.25">
      <c r="A153" s="99" t="s">
        <v>32</v>
      </c>
      <c r="B153" s="106">
        <v>9</v>
      </c>
      <c r="K153" s="25"/>
    </row>
    <row r="154" spans="1:11" x14ac:dyDescent="0.25">
      <c r="A154" s="99" t="s">
        <v>29</v>
      </c>
      <c r="B154" s="106">
        <f>SUM(B151:B153)</f>
        <v>3141</v>
      </c>
      <c r="K154" s="25"/>
    </row>
    <row r="155" spans="1:11" x14ac:dyDescent="0.25">
      <c r="A155" s="102" t="str">
        <f>+$A$101</f>
        <v>Resumen del trimestre abril-junio 2024</v>
      </c>
      <c r="B155" s="24"/>
    </row>
    <row r="156" spans="1:11" x14ac:dyDescent="0.25">
      <c r="A156" s="108" t="s">
        <v>28</v>
      </c>
      <c r="B156" s="108" t="s">
        <v>11</v>
      </c>
    </row>
    <row r="157" spans="1:11" x14ac:dyDescent="0.25">
      <c r="A157" s="99" t="s">
        <v>30</v>
      </c>
      <c r="B157" s="109">
        <f>+B136+B143+B151</f>
        <v>11187</v>
      </c>
    </row>
    <row r="158" spans="1:11" x14ac:dyDescent="0.25">
      <c r="A158" s="99" t="s">
        <v>31</v>
      </c>
      <c r="B158" s="109">
        <f>+B137+B144+B152</f>
        <v>2726</v>
      </c>
    </row>
    <row r="159" spans="1:11" x14ac:dyDescent="0.25">
      <c r="A159" s="99" t="s">
        <v>32</v>
      </c>
      <c r="B159" s="109">
        <f>+B153+B145+B138</f>
        <v>46</v>
      </c>
    </row>
    <row r="160" spans="1:11" x14ac:dyDescent="0.25">
      <c r="A160" s="99" t="s">
        <v>29</v>
      </c>
      <c r="B160" s="116">
        <f>SUM(B157:B159)</f>
        <v>13959</v>
      </c>
    </row>
    <row r="167" spans="2:2" x14ac:dyDescent="0.25">
      <c r="B167" s="57" t="s">
        <v>48</v>
      </c>
    </row>
    <row r="168" spans="2:2" x14ac:dyDescent="0.25">
      <c r="B168" s="57" t="s">
        <v>49</v>
      </c>
    </row>
  </sheetData>
  <mergeCells count="25">
    <mergeCell ref="A29:B29"/>
    <mergeCell ref="A30:E30"/>
    <mergeCell ref="A38:F38"/>
    <mergeCell ref="A93:C94"/>
    <mergeCell ref="A100:C100"/>
    <mergeCell ref="G13:G14"/>
    <mergeCell ref="A19:B19"/>
    <mergeCell ref="A21:A22"/>
    <mergeCell ref="B21:B22"/>
    <mergeCell ref="C21:C22"/>
    <mergeCell ref="D21:E21"/>
    <mergeCell ref="F21:F22"/>
    <mergeCell ref="G21:G22"/>
    <mergeCell ref="F13:F14"/>
    <mergeCell ref="A11:B11"/>
    <mergeCell ref="A13:A14"/>
    <mergeCell ref="B13:B14"/>
    <mergeCell ref="C13:C14"/>
    <mergeCell ref="D13:E13"/>
    <mergeCell ref="G5:G6"/>
    <mergeCell ref="A5:A6"/>
    <mergeCell ref="B5:B6"/>
    <mergeCell ref="C5:C6"/>
    <mergeCell ref="D5:E5"/>
    <mergeCell ref="F5:F6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</vt:lpstr>
      <vt:lpstr>Data cruda</vt:lpstr>
      <vt:lpstr>Estadísticas!Área_de_impresión</vt:lpstr>
      <vt:lpstr>Estadísticas!OLE_LINK1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Wendy De Los Santos</cp:lastModifiedBy>
  <cp:lastPrinted>2024-12-20T15:36:14Z</cp:lastPrinted>
  <dcterms:created xsi:type="dcterms:W3CDTF">2023-04-05T14:12:36Z</dcterms:created>
  <dcterms:modified xsi:type="dcterms:W3CDTF">2024-12-20T15:45:32Z</dcterms:modified>
</cp:coreProperties>
</file>