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"/>
    </mc:Choice>
  </mc:AlternateContent>
  <xr:revisionPtr revIDLastSave="0" documentId="8_{459958D1-1FE0-40D9-B12A-B668DF315179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</sheets>
  <definedNames>
    <definedName name="_xlnm.Print_Area" localSheetId="0">Estadísticas!$A$1:$O$400</definedName>
    <definedName name="OLE_LINK1" localSheetId="0">Estadísticas!$C$25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6" i="1" l="1"/>
  <c r="D211" i="1"/>
  <c r="D210" i="1"/>
  <c r="D209" i="1"/>
  <c r="D208" i="1"/>
  <c r="D207" i="1"/>
  <c r="D141" i="1"/>
  <c r="E19" i="1"/>
  <c r="F19" i="1"/>
  <c r="D16" i="1"/>
  <c r="D26" i="1"/>
  <c r="D27" i="1"/>
  <c r="D25" i="1"/>
  <c r="D18" i="1"/>
  <c r="D17" i="1"/>
  <c r="D213" i="1" l="1"/>
  <c r="D19" i="1"/>
  <c r="D28" i="1"/>
  <c r="D382" i="1" l="1"/>
  <c r="D381" i="1" l="1"/>
  <c r="E54" i="1"/>
  <c r="F36" i="1"/>
  <c r="G56" i="1" s="1"/>
  <c r="F54" i="1"/>
  <c r="D36" i="1" l="1"/>
  <c r="E56" i="1" s="1"/>
  <c r="G54" i="1"/>
  <c r="D288" i="1" l="1"/>
  <c r="D383" i="1"/>
  <c r="D345" i="1"/>
  <c r="E284" i="1" l="1"/>
  <c r="E280" i="1"/>
  <c r="E276" i="1"/>
  <c r="E272" i="1"/>
  <c r="E287" i="1"/>
  <c r="E283" i="1"/>
  <c r="E279" i="1"/>
  <c r="E275" i="1"/>
  <c r="E271" i="1"/>
  <c r="E286" i="1"/>
  <c r="E282" i="1"/>
  <c r="E278" i="1"/>
  <c r="E274" i="1"/>
  <c r="E285" i="1"/>
  <c r="E281" i="1"/>
  <c r="E277" i="1"/>
  <c r="E273" i="1"/>
  <c r="D158" i="1"/>
  <c r="D94" i="1"/>
  <c r="F28" i="1"/>
  <c r="G55" i="1" s="1"/>
  <c r="E28" i="1"/>
  <c r="F55" i="1" s="1"/>
  <c r="C81" i="1"/>
  <c r="C303" i="1"/>
  <c r="D362" i="1" s="1"/>
  <c r="C302" i="1"/>
  <c r="D339" i="1" s="1"/>
  <c r="C301" i="1"/>
  <c r="D319" i="1" s="1"/>
  <c r="C93" i="1"/>
  <c r="C92" i="1"/>
  <c r="C91" i="1"/>
  <c r="C85" i="1"/>
  <c r="C84" i="1"/>
  <c r="C83" i="1"/>
  <c r="D368" i="1"/>
  <c r="D325" i="1"/>
  <c r="B201" i="1" l="1"/>
  <c r="B240" i="1"/>
  <c r="E55" i="1"/>
  <c r="E57" i="1" s="1"/>
  <c r="B225" i="1"/>
  <c r="D384" i="1"/>
  <c r="D304" i="1"/>
  <c r="C244" i="1"/>
  <c r="D243" i="1" l="1"/>
  <c r="D242" i="1"/>
  <c r="C269" i="1"/>
  <c r="C379" i="1"/>
  <c r="C299" i="1"/>
  <c r="D244" i="1" l="1"/>
  <c r="E288" i="1"/>
  <c r="C230" i="1" l="1"/>
  <c r="G86" i="1"/>
  <c r="F86" i="1"/>
  <c r="E86" i="1"/>
  <c r="D86" i="1"/>
  <c r="D228" i="1" l="1"/>
  <c r="D229" i="1"/>
  <c r="E36" i="1"/>
  <c r="F56" i="1" s="1"/>
  <c r="D230" i="1" l="1"/>
  <c r="F57" i="1"/>
  <c r="D57" i="1" l="1"/>
  <c r="G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304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<sst xmlns="http://schemas.openxmlformats.org/spreadsheetml/2006/main" count="183" uniqueCount="98">
  <si>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</si>
  <si>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</si>
  <si>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</si>
  <si>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</si>
  <si>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</si>
  <si>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</si>
  <si>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</si>
  <si>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</si>
  <si>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</si>
  <si>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</si>
  <si>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</si>
  <si>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</si>
  <si>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</si>
  <si>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</si>
  <si>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</si>
  <si>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</si>
  <si>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</si>
  <si>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</si>
  <si>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</si>
  <si>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</si>
  <si>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</si>
  <si>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</si>
  <si>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</si>
  <si>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</si>
  <si>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</si>
  <si>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Guion cinematográfico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</si>
  <si>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</si>
  <si>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</si>
  <si>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</si>
  <si>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</si>
  <si>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</si>
  <si>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</si>
  <si>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</si>
  <si>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</si>
  <si>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</si>
  <si>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</si>
  <si>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</si>
  <si>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</si>
  <si>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</si>
  <si>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</si>
  <si>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</si>
  <si>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</si>
  <si>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</si>
  <si>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</si>
  <si>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</si>
  <si>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</si>
  <si>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</si>
  <si>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</si>
  <si>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</si>
  <si>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</si>
  <si>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</si>
  <si>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</si>
  <si>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 xml:space="preserve">                    Estadísticas trimestre octubre - diciembre 2023</t>
  </si>
  <si>
    <t>Estadística octubre 2023</t>
  </si>
  <si>
    <t>Artistas
Estudiantes
Docentes
Productores de Musica
Abogados</t>
  </si>
  <si>
    <t>05 de octubre de 2023</t>
  </si>
  <si>
    <t>Derecho de autor en tiempo de economía naranja.</t>
  </si>
  <si>
    <t xml:space="preserve">Docentes
Estudiantes </t>
  </si>
  <si>
    <t>26 de octubre de 2023</t>
  </si>
  <si>
    <t>Estadística noviembre 2023</t>
  </si>
  <si>
    <t xml:space="preserve">Abogados Especialistas en PI
Funcionarios de Gobierno 
Artistas 
Productores
Jueces
Inspectores 
Ingenieros 
</t>
  </si>
  <si>
    <t>07 de noviembre del 2023</t>
  </si>
  <si>
    <t>Proyecto Mujeres Emprendedoras y Propiedad Intelectual</t>
  </si>
  <si>
    <t xml:space="preserve">Del 14 al 22 de noviembre del 2023. </t>
  </si>
  <si>
    <t>Conversatorio de Derecho de Autor para Ingenieros y Arquitectos.</t>
  </si>
  <si>
    <t>Artistas 
Arquitectos
Ingenieros.</t>
  </si>
  <si>
    <t>Mujeres de la Industria Editorial y Musical
Productora
Cantantes 
Escritoras.</t>
  </si>
  <si>
    <t>30 de noviembre del 2023</t>
  </si>
  <si>
    <t>Estadística diciembre 2023</t>
  </si>
  <si>
    <t>Octubre</t>
  </si>
  <si>
    <t>Noviembre</t>
  </si>
  <si>
    <t>Diciembre</t>
  </si>
  <si>
    <t>Resumen del trimestre octubre-diciembre 2023</t>
  </si>
  <si>
    <t>Estudiantes Postgrado Civil UASD</t>
  </si>
  <si>
    <t>04 de octubre de 2023</t>
  </si>
  <si>
    <t>Cantidad de actividades
en octubre:  3</t>
  </si>
  <si>
    <t>Cantidad de actividades
en noviembre :   6</t>
  </si>
  <si>
    <t>Seminario de piratería digital y las 
nuevas tendencias en Derecho de Autor.</t>
  </si>
  <si>
    <t xml:space="preserve">Conferencia; ONDA y su rol Institucional.
</t>
  </si>
  <si>
    <t xml:space="preserve">Conferencia Perspectiva del Derecho de Autor y los nuevos desafíos.
</t>
  </si>
  <si>
    <t xml:space="preserve">Cantidad de actividades
en diciembre :   </t>
  </si>
  <si>
    <t>Operativos</t>
  </si>
  <si>
    <t>Letras de canción</t>
  </si>
  <si>
    <t>Obras musicales</t>
  </si>
  <si>
    <t>Producción de canciones</t>
  </si>
  <si>
    <t>Libros</t>
  </si>
  <si>
    <t>Dibujos</t>
  </si>
  <si>
    <t>Software</t>
  </si>
  <si>
    <t>Poemas</t>
  </si>
  <si>
    <t>Cuentos</t>
  </si>
  <si>
    <t>Sinopsis / argumentos</t>
  </si>
  <si>
    <t>Arreglos musicales</t>
  </si>
  <si>
    <t>Cortometraje</t>
  </si>
  <si>
    <t>Proyecto general</t>
  </si>
  <si>
    <t>Guías educativas</t>
  </si>
  <si>
    <t>Documentos</t>
  </si>
  <si>
    <t>Manual</t>
  </si>
  <si>
    <t>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</si>
</sst>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78637043366805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9" fontId="13" fillId="0" borderId="8" xfId="0" applyNumberFormat="1" applyFont="1" applyBorder="1" applyAlignment="1">
      <alignment horizontal="right" vertical="center"/>
    </xf>
    <xf numFmtId="0" fontId="12" fillId="5" borderId="7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vertical="top"/>
    </xf>
    <xf numFmtId="0" fontId="15" fillId="6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9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9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0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/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8" fillId="0" borderId="0" xfId="0" applyFont="1"/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1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6" fillId="0" borderId="0" xfId="0" applyFont="1" applyAlignment="1">
      <alignment horizontal="left"/>
    </xf>
    <xf numFmtId="0" fontId="9" fillId="9" borderId="7" xfId="0" applyFont="1" applyFill="1" applyBorder="1" applyAlignment="1">
      <alignment horizontal="right" vertical="center" wrapText="1"/>
    </xf>
    <xf numFmtId="0" fontId="9" fillId="9" borderId="8" xfId="0" applyFont="1" applyFill="1" applyBorder="1" applyAlignment="1">
      <alignment horizontal="right" vertical="center" wrapText="1"/>
    </xf>
    <xf numFmtId="0" fontId="6" fillId="0" borderId="0" xfId="0" applyFont="1"/>
    <xf numFmtId="9" fontId="12" fillId="2" borderId="8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0" fontId="0" fillId="0" borderId="4" xfId="0" applyNumberFormat="1" applyBorder="1"/>
    <xf numFmtId="166" fontId="0" fillId="0" borderId="4" xfId="0" applyNumberFormat="1" applyBorder="1"/>
    <xf numFmtId="166" fontId="1" fillId="6" borderId="4" xfId="1" applyNumberFormat="1" applyFont="1" applyFill="1" applyBorder="1"/>
    <xf numFmtId="0" fontId="22" fillId="0" borderId="0" xfId="0" applyFont="1"/>
    <xf numFmtId="15" fontId="0" fillId="0" borderId="12" xfId="0" applyNumberFormat="1" applyBorder="1" applyAlignment="1">
      <alignment horizontal="right" vertical="top" wrapText="1"/>
    </xf>
    <xf numFmtId="0" fontId="0" fillId="0" borderId="25" xfId="0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9" fontId="1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6" borderId="28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65" fontId="0" fillId="0" borderId="4" xfId="0" applyNumberFormat="1" applyBorder="1" applyAlignment="1">
      <alignment horizontal="right" vertical="center"/>
    </xf>
    <xf numFmtId="165" fontId="1" fillId="6" borderId="4" xfId="1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vertical="center"/>
    </xf>
    <xf numFmtId="15" fontId="0" fillId="0" borderId="12" xfId="0" applyNumberFormat="1" applyBorder="1" applyAlignment="1">
      <alignment horizontal="left" vertical="top" wrapText="1"/>
    </xf>
    <xf numFmtId="0" fontId="15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5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3" fontId="12" fillId="5" borderId="4" xfId="0" applyNumberFormat="1" applyFont="1" applyFill="1" applyBorder="1" applyAlignment="1">
      <alignment horizontal="center" vertical="center"/>
    </xf>
    <xf numFmtId="0" fontId="1" fillId="2" borderId="29" xfId="0" applyFont="1" applyFill="1" applyBorder="1"/>
    <xf numFmtId="0" fontId="1" fillId="6" borderId="3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9" fontId="1" fillId="0" borderId="4" xfId="0" applyNumberFormat="1" applyFont="1" applyBorder="1"/>
    <xf numFmtId="3" fontId="0" fillId="0" borderId="0" xfId="0" applyNumberForma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4" fillId="0" borderId="0" xfId="0" applyFont="1"/>
    <xf numFmtId="0" fontId="1" fillId="2" borderId="1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Estadísticas!$D$53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Estadísticas!$C$54:$C$56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Estadísticas!$D$54:$D$56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octubre - 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Estadísticas!$D$206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-9.6600431981687784E-3"/>
                  <c:y val="-1.1951041339860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1.4288657200509619E-3"/>
                  <c:y val="-1.2968439864820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Estadísticas!$C$207:$C$211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Estadísticas!$D$207:$D$211</c:f>
              <c:numCache>
                <c:formatCode>General</c:formatCode>
                <c:ptCount val="5"/>
                <c:pt idx="0">
                  <c:v>41</c:v>
                </c:pt>
                <c:pt idx="1">
                  <c:v>4</c:v>
                </c:pt>
                <c:pt idx="2">
                  <c:v>1</c:v>
                </c:pt>
                <c:pt idx="3">
                  <c:v>14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Estadísticas!$C$227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Estadísticas!$B$228:$B$229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Estadísticas!$C$228:$C$229</c:f>
              <c:numCache>
                <c:formatCode>General</c:formatCode>
                <c:ptCount val="2"/>
                <c:pt idx="0">
                  <c:v>349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Estadísticas!$C$241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Estadísticas!$B$242:$B$243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Estadísticas!$C$242:$C$243</c:f>
              <c:numCache>
                <c:formatCode>General</c:formatCode>
                <c:ptCount val="2"/>
                <c:pt idx="0">
                  <c:v>102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Solicitudes Vs.  promedio emisión de certificados.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3.1953529458317913E-2"/>
          <c:y val="0.13749373433583961"/>
          <c:w val="0.86068215410247184"/>
          <c:h val="0.74622422197225324"/>
        </c:manualLayout>
      </c:layout>
      <c:lineChart>
        <c:grouping val="standard"/>
        <c:varyColors val="0"/>
        <c:ser>
          <c:idx val="0"/>
          <c:order val="0"/>
          <c:tx>
            <c:strRef>
              <c:f>Estadísticas!$D$300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0925337632079971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Estadísticas!$C$301:$C$303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Estadísticas!$D$301:$D$303</c:f>
              <c:numCache>
                <c:formatCode>_-* #,##0\ _€_-;\-* #,##0\ _€_-;_-* "-"??\ _€_-;_-@_-</c:formatCode>
                <c:ptCount val="3"/>
                <c:pt idx="0">
                  <c:v>235</c:v>
                </c:pt>
                <c:pt idx="1">
                  <c:v>208</c:v>
                </c:pt>
                <c:pt idx="2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F15-9C84-876171377101}"/>
            </c:ext>
          </c:extLst>
        </c:ser>
        <c:ser>
          <c:idx val="1"/>
          <c:order val="1"/>
          <c:tx>
            <c:strRef>
              <c:f>Estadísticas!$E$300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3-4F15-9C84-876171377101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3-4F15-9C84-876171377101}"/>
                </c:ext>
              </c:extLst>
            </c:dLbl>
            <c:dLbl>
              <c:idx val="2"/>
              <c:layout>
                <c:manualLayout>
                  <c:x val="-4.4343649823307671E-2"/>
                  <c:y val="-5.124373438587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Estadísticas!$C$301:$C$303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Estadísticas!$E$301:$E$303</c:f>
              <c:numCache>
                <c:formatCode>_-* #,##0.00\ _€_-;\-* #,##0.00\ _€_-;_-* "-"??\ _€_-;_-@_-</c:formatCode>
                <c:ptCount val="3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F15-9C84-876171377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355480"/>
        <c:axId val="577355120"/>
      </c:lineChart>
      <c:catAx>
        <c:axId val="5773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7355120"/>
        <c:crosses val="autoZero"/>
        <c:auto val="1"/>
        <c:lblAlgn val="ctr"/>
        <c:lblOffset val="100"/>
        <c:noMultiLvlLbl val="0"/>
      </c:catAx>
      <c:valAx>
        <c:axId val="577355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5773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56233728745885"/>
          <c:y val="0.44009160955403137"/>
          <c:w val="0.3092104390373776"/>
          <c:h val="0.31897539123399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REGISTROS DE OBRAS TRIMESTRE ABRIL-JUNIO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Estadísticas!$D$380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Estadísticas!$C$381:$C$383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Estadísticas!$D$381:$D$383</c:f>
              <c:numCache>
                <c:formatCode>_(* #,##0_);_(* \(#,##0\);_(* "-"??_);_(@_)</c:formatCode>
                <c:ptCount val="3"/>
                <c:pt idx="0">
                  <c:v>808</c:v>
                </c:pt>
                <c:pt idx="1">
                  <c:v>122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julio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Estadísticas!$D$321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Estadísticas!$C$322:$C$324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Estadísticas!$D$322:$D$324</c:f>
              <c:numCache>
                <c:formatCode>_(* #,##0_);_(* \(#,##0\);_(* "-"??_);_(@_)</c:formatCode>
                <c:ptCount val="3"/>
                <c:pt idx="0">
                  <c:v>336</c:v>
                </c:pt>
                <c:pt idx="1">
                  <c:v>59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agosto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Estadísticas!$C$342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9.832210464137842E-3"/>
                  <c:y val="-1.4633959216636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Estadísticas!$D$341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Estadísticas!$D$342</c:f>
              <c:numCache>
                <c:formatCode>_(* #,##0_);_(* \(#,##0\);_(* "-"??_);_(@_)</c:formatCode>
                <c:ptCount val="1"/>
                <c:pt idx="0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Estadísticas!$C$343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3244395405987744E-3"/>
                  <c:y val="-1.460205935796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Estadísticas!$D$341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Estadísticas!$D$343</c:f>
              <c:numCache>
                <c:formatCode>_(* #,##0_);_(* \(#,##0\);_(* "-"??_);_(@_)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Estadísticas!$C$344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Estadísticas!$D$341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Estadísticas!$D$344</c:f>
              <c:numCache>
                <c:formatCode>_(* #,##0_);_(* \(#,##0\);_(* "-"??_);_(@_)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024243676980243E-2"/>
          <c:y val="0.17560211844189325"/>
          <c:w val="0.80048814105182298"/>
          <c:h val="0.781103840893127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Estadísticas!$C$365:$C$367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Estadísticas!$D$365:$D$367</c:f>
              <c:numCache>
                <c:formatCode>General</c:formatCode>
                <c:ptCount val="3"/>
                <c:pt idx="0">
                  <c:v>180</c:v>
                </c:pt>
                <c:pt idx="1">
                  <c:v>46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Estadísticas!$G$82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Estadísticas!$C$83:$C$85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Estadísticas!$G$83:$G$85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23258028524207391"/>
          <c:y val="2.36054374503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Pt>
            <c:idx val="13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49C-4F7E-9284-CBC9AEC29AB8}"/>
              </c:ext>
            </c:extLst>
          </c:dPt>
          <c:dPt>
            <c:idx val="1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49C-4F7E-9284-CBC9AEC29AB8}"/>
              </c:ext>
            </c:extLst>
          </c:dPt>
          <c:dPt>
            <c:idx val="15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49C-4F7E-9284-CBC9AEC29AB8}"/>
              </c:ext>
            </c:extLst>
          </c:dPt>
          <c:dPt>
            <c:idx val="16"/>
            <c:bubble3D val="0"/>
            <c:spPr>
              <a:solidFill>
                <a:schemeClr val="accent1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266-4A40-AB83-EC570149BA9C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21061671636471616"/>
                  <c:y val="2.66107531894263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29944124573361136"/>
                  <c:y val="-5.6710722623112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546827827270216"/>
                  <c:y val="-3.8582098756805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4457418428387704"/>
                  <c:y val="0.260137196087878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9077925461563"/>
                      <c:h val="6.54663255317801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9556365050075976"/>
                  <c:y val="-0.124109382147959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0.39427808294721711"/>
                  <c:y val="0.13792217454258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dLbl>
              <c:idx val="13"/>
              <c:layout>
                <c:manualLayout>
                  <c:x val="-0.39161597340684429"/>
                  <c:y val="0.103397027020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9C-4F7E-9284-CBC9AEC29AB8}"/>
                </c:ext>
              </c:extLst>
            </c:dLbl>
            <c:dLbl>
              <c:idx val="14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9C-4F7E-9284-CBC9AEC29AB8}"/>
                </c:ext>
              </c:extLst>
            </c:dLbl>
            <c:dLbl>
              <c:idx val="15"/>
              <c:layout>
                <c:manualLayout>
                  <c:x val="2.1636241624687531E-2"/>
                  <c:y val="-0.150230113810729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49C-4F7E-9284-CBC9AEC29AB8}"/>
                </c:ext>
              </c:extLst>
            </c:dLbl>
            <c:dLbl>
              <c:idx val="16"/>
              <c:layout>
                <c:manualLayout>
                  <c:x val="0.35582366701585616"/>
                  <c:y val="4.0409630165446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266-4A40-AB83-EC570149B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Estadísticas!$C$271:$C$287</c:f>
              <c:strCache>
                <c:ptCount val="17"/>
                <c:pt idx="0">
                  <c:v>Letras de canción</c:v>
                </c:pt>
                <c:pt idx="1">
                  <c:v>Obras musicales</c:v>
                </c:pt>
                <c:pt idx="2">
                  <c:v>Producción de canciones</c:v>
                </c:pt>
                <c:pt idx="3">
                  <c:v>Libros</c:v>
                </c:pt>
                <c:pt idx="4">
                  <c:v>Guion cinematográfico</c:v>
                </c:pt>
                <c:pt idx="5">
                  <c:v>Dibujos</c:v>
                </c:pt>
                <c:pt idx="6">
                  <c:v>Software</c:v>
                </c:pt>
                <c:pt idx="7">
                  <c:v>Poemas</c:v>
                </c:pt>
                <c:pt idx="8">
                  <c:v>Cuentos</c:v>
                </c:pt>
                <c:pt idx="9">
                  <c:v>Sinopsis / argumentos</c:v>
                </c:pt>
                <c:pt idx="10">
                  <c:v>Arreglos musicales</c:v>
                </c:pt>
                <c:pt idx="11">
                  <c:v>Cortometraje</c:v>
                </c:pt>
                <c:pt idx="12">
                  <c:v>Proyecto general</c:v>
                </c:pt>
                <c:pt idx="13">
                  <c:v>Guías educativas</c:v>
                </c:pt>
                <c:pt idx="14">
                  <c:v>Documentos</c:v>
                </c:pt>
                <c:pt idx="15">
                  <c:v>Manual</c:v>
                </c:pt>
                <c:pt idx="16">
                  <c:v>Documental</c:v>
                </c:pt>
              </c:strCache>
            </c:strRef>
          </c:cat>
          <c:val>
            <c:numRef>
              <c:f>Estadísticas!$D$271:$D$287</c:f>
              <c:numCache>
                <c:formatCode>General</c:formatCode>
                <c:ptCount val="17"/>
                <c:pt idx="0">
                  <c:v>550</c:v>
                </c:pt>
                <c:pt idx="1">
                  <c:v>62</c:v>
                </c:pt>
                <c:pt idx="2">
                  <c:v>55</c:v>
                </c:pt>
                <c:pt idx="3">
                  <c:v>51</c:v>
                </c:pt>
                <c:pt idx="4">
                  <c:v>16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1621579537596317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Estadísticas!$E$53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-0.10970878273436439"/>
                  <c:y val="-3.92156862745098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Estadísticas!$C$54:$C$56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Estadísticas!$E$54:$E$56</c:f>
              <c:numCache>
                <c:formatCode>General</c:formatCode>
                <c:ptCount val="3"/>
                <c:pt idx="0">
                  <c:v>158</c:v>
                </c:pt>
                <c:pt idx="1">
                  <c:v>406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Estadísticas!$F$53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Estadísticas!$C$54:$C$56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Estadísticas!$F$54:$F$56</c:f>
              <c:numCache>
                <c:formatCode>General</c:formatCode>
                <c:ptCount val="3"/>
                <c:pt idx="0">
                  <c:v>72</c:v>
                </c:pt>
                <c:pt idx="1">
                  <c:v>107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Estadísticas!$G$53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Estadísticas!$C$54:$C$56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Estadísticas!$G$54:$G$56</c:f>
              <c:numCache>
                <c:formatCode>General</c:formatCode>
                <c:ptCount val="3"/>
                <c:pt idx="0">
                  <c:v>86</c:v>
                </c:pt>
                <c:pt idx="1">
                  <c:v>299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Estadísticas!$D$82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Estadísticas!$C$83:$C$85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Estadísticas!$D$83:$D$85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Estadísticas!$F$82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Estadísticas!$C$83:$C$85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Estadísticas!$F$83:$F$85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Estadísticas!$D$90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0769234030658398"/>
                  <c:y val="-0.262626158185732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0.14615389041607826"/>
                  <c:y val="-0.1666666003870991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17307697549272424"/>
                  <c:y val="4.0404024336266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Estadísticas!$C$91:$C$93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Estadísticas!$D$91:$D$93</c:f>
              <c:numCache>
                <c:formatCode>General</c:formatCode>
                <c:ptCount val="3"/>
                <c:pt idx="0">
                  <c:v>18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Octubre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Estadísticas!$D$134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6.6239727167612126E-3"/>
                  <c:y val="-3.453288668501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3.1452994839813599E-2"/>
                  <c:y val="-4.6047041082579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5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C9-4C3D-8E88-685553154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Estadísticas!$C$135:$C$140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Operativos</c:v>
                </c:pt>
              </c:strCache>
            </c:strRef>
          </c:cat>
          <c:val>
            <c:numRef>
              <c:f>Estadísticas!$D$135:$D$140</c:f>
              <c:numCache>
                <c:formatCode>General</c:formatCode>
                <c:ptCount val="6"/>
                <c:pt idx="0">
                  <c:v>19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Noviembre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Estadísticas!$D$152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Estadísticas!$C$153:$C$157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Estadísticas!$D$153:$D$157</c:f>
              <c:numCache>
                <c:formatCode>General</c:formatCode>
                <c:ptCount val="5"/>
                <c:pt idx="0">
                  <c:v>13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Estadísticas!$D$170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Estadísticas!$C$171:$C$175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Estadísticas!$D$171:$D$175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58</xdr:row>
      <xdr:rowOff>38101</xdr:rowOff>
    </xdr:from>
    <xdr:to>
      <xdr:col>4</xdr:col>
      <xdr:colOff>47625</xdr:colOff>
      <xdr:row>74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369093</xdr:colOff>
      <xdr:row>58</xdr:row>
      <xdr:rowOff>95250</xdr:rowOff>
    </xdr:from>
    <xdr:to>
      <xdr:col>7</xdr:col>
      <xdr:colOff>204787</xdr:colOff>
      <xdr:row>74</xdr:row>
      <xdr:rowOff>130968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631033</xdr:colOff>
      <xdr:row>58</xdr:row>
      <xdr:rowOff>135731</xdr:rowOff>
    </xdr:from>
    <xdr:to>
      <xdr:col>11</xdr:col>
      <xdr:colOff>750095</xdr:colOff>
      <xdr:row>74</xdr:row>
      <xdr:rowOff>154780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96</xdr:row>
      <xdr:rowOff>180975</xdr:rowOff>
    </xdr:from>
    <xdr:to>
      <xdr:col>9</xdr:col>
      <xdr:colOff>685799</xdr:colOff>
      <xdr:row>110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128587</xdr:colOff>
      <xdr:row>97</xdr:row>
      <xdr:rowOff>2381</xdr:rowOff>
    </xdr:from>
    <xdr:to>
      <xdr:col>6</xdr:col>
      <xdr:colOff>404812</xdr:colOff>
      <xdr:row>110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57151</xdr:colOff>
      <xdr:row>97</xdr:row>
      <xdr:rowOff>0</xdr:rowOff>
    </xdr:from>
    <xdr:to>
      <xdr:col>2</xdr:col>
      <xdr:colOff>2152650</xdr:colOff>
      <xdr:row>110</xdr:row>
      <xdr:rowOff>38101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436562</xdr:colOff>
      <xdr:row>125</xdr:row>
      <xdr:rowOff>174625</xdr:rowOff>
    </xdr:from>
    <xdr:to>
      <xdr:col>9</xdr:col>
      <xdr:colOff>603249</xdr:colOff>
      <xdr:row>142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412749</xdr:colOff>
      <xdr:row>146</xdr:row>
      <xdr:rowOff>15876</xdr:rowOff>
    </xdr:from>
    <xdr:to>
      <xdr:col>9</xdr:col>
      <xdr:colOff>650875</xdr:colOff>
      <xdr:row>163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165</xdr:row>
      <xdr:rowOff>95250</xdr:rowOff>
    </xdr:from>
    <xdr:to>
      <xdr:col>10</xdr:col>
      <xdr:colOff>9525</xdr:colOff>
      <xdr:row>186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202</xdr:row>
      <xdr:rowOff>158750</xdr:rowOff>
    </xdr:from>
    <xdr:to>
      <xdr:col>9</xdr:col>
      <xdr:colOff>631031</xdr:colOff>
      <xdr:row>218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220</xdr:row>
      <xdr:rowOff>76201</xdr:rowOff>
    </xdr:from>
    <xdr:to>
      <xdr:col>9</xdr:col>
      <xdr:colOff>619125</xdr:colOff>
      <xdr:row>234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235</xdr:row>
      <xdr:rowOff>171450</xdr:rowOff>
    </xdr:from>
    <xdr:to>
      <xdr:col>9</xdr:col>
      <xdr:colOff>657224</xdr:colOff>
      <xdr:row>248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685800</xdr:colOff>
      <xdr:row>293</xdr:row>
      <xdr:rowOff>16670</xdr:rowOff>
    </xdr:from>
    <xdr:to>
      <xdr:col>11</xdr:col>
      <xdr:colOff>666750</xdr:colOff>
      <xdr:row>310</xdr:row>
      <xdr:rowOff>26194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A2CA2D-ECDA-550F-9989-19AEF52E7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245269</xdr:colOff>
      <xdr:row>375</xdr:row>
      <xdr:rowOff>114300</xdr:rowOff>
    </xdr:from>
    <xdr:to>
      <xdr:col>11</xdr:col>
      <xdr:colOff>197644</xdr:colOff>
      <xdr:row>394</xdr:row>
      <xdr:rowOff>188118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666750</xdr:colOff>
      <xdr:row>312</xdr:row>
      <xdr:rowOff>1</xdr:rowOff>
    </xdr:from>
    <xdr:to>
      <xdr:col>12</xdr:col>
      <xdr:colOff>19050</xdr:colOff>
      <xdr:row>328</xdr:row>
      <xdr:rowOff>64295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233362</xdr:colOff>
      <xdr:row>333</xdr:row>
      <xdr:rowOff>95251</xdr:rowOff>
    </xdr:from>
    <xdr:to>
      <xdr:col>11</xdr:col>
      <xdr:colOff>147637</xdr:colOff>
      <xdr:row>351</xdr:row>
      <xdr:rowOff>47627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245268</xdr:colOff>
      <xdr:row>354</xdr:row>
      <xdr:rowOff>169069</xdr:rowOff>
    </xdr:from>
    <xdr:to>
      <xdr:col>11</xdr:col>
      <xdr:colOff>147637</xdr:colOff>
      <xdr:row>374</xdr:row>
      <xdr:rowOff>71438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96</xdr:row>
      <xdr:rowOff>146447</xdr:rowOff>
    </xdr:from>
    <xdr:to>
      <xdr:col>14</xdr:col>
      <xdr:colOff>500062</xdr:colOff>
      <xdr:row>110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600075</xdr:colOff>
      <xdr:row>268</xdr:row>
      <xdr:rowOff>169067</xdr:rowOff>
    </xdr:from>
    <xdr:to>
      <xdr:col>11</xdr:col>
      <xdr:colOff>481012</xdr:colOff>
      <xdr:row>288</xdr:row>
      <xdr:rowOff>54768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97"/>
  <sheetViews>
    <sheetView showGridLines="0" tabSelected="1" view="pageBreakPreview" topLeftCell="A351" zoomScale="70" zoomScaleNormal="90" zoomScaleSheetLayoutView="70" workbookViewId="0">
      <selection activeCell="C394" sqref="C394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40" t="s">
        <v>52</v>
      </c>
      <c r="D7" s="40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1" t="s">
        <v>0</v>
      </c>
      <c r="C12" s="32"/>
    </row>
    <row r="13" spans="1:8" x14ac:dyDescent="0.25">
      <c r="D13" s="2" t="s">
        <v>53</v>
      </c>
      <c r="E13" s="1"/>
    </row>
    <row r="14" spans="1:8" ht="15" customHeight="1" x14ac:dyDescent="0.25">
      <c r="B14" s="107" t="s">
        <v>1</v>
      </c>
      <c r="C14" s="107" t="s">
        <v>2</v>
      </c>
      <c r="D14" s="116" t="s">
        <v>3</v>
      </c>
      <c r="E14" s="118" t="s">
        <v>4</v>
      </c>
      <c r="F14" s="119"/>
      <c r="G14" s="116" t="s">
        <v>5</v>
      </c>
      <c r="H14" s="106" t="s">
        <v>6</v>
      </c>
    </row>
    <row r="15" spans="1:8" x14ac:dyDescent="0.25">
      <c r="B15" s="108"/>
      <c r="C15" s="108"/>
      <c r="D15" s="117"/>
      <c r="E15" s="45" t="s">
        <v>7</v>
      </c>
      <c r="F15" s="45" t="s">
        <v>8</v>
      </c>
      <c r="G15" s="117"/>
      <c r="H15" s="106"/>
    </row>
    <row r="16" spans="1:8" ht="57.75" customHeight="1" x14ac:dyDescent="0.25">
      <c r="B16" s="89">
        <v>1</v>
      </c>
      <c r="C16" s="88" t="s">
        <v>78</v>
      </c>
      <c r="D16" s="89">
        <f>+E16+F16</f>
        <v>33</v>
      </c>
      <c r="E16" s="89">
        <v>17</v>
      </c>
      <c r="F16" s="89">
        <v>16</v>
      </c>
      <c r="G16" s="89" t="s">
        <v>73</v>
      </c>
      <c r="H16" s="88" t="s">
        <v>74</v>
      </c>
    </row>
    <row r="17" spans="2:8" ht="105" customHeight="1" x14ac:dyDescent="0.25">
      <c r="B17" s="89">
        <v>1</v>
      </c>
      <c r="C17" s="88" t="s">
        <v>79</v>
      </c>
      <c r="D17" s="89">
        <f>+E17+F17</f>
        <v>70</v>
      </c>
      <c r="E17" s="49">
        <v>23</v>
      </c>
      <c r="F17" s="49">
        <v>47</v>
      </c>
      <c r="G17" s="89" t="s">
        <v>54</v>
      </c>
      <c r="H17" s="88" t="s">
        <v>55</v>
      </c>
    </row>
    <row r="18" spans="2:8" ht="70.5" customHeight="1" x14ac:dyDescent="0.25">
      <c r="B18" s="90">
        <v>1</v>
      </c>
      <c r="C18" s="88" t="s">
        <v>56</v>
      </c>
      <c r="D18" s="89">
        <f>+E18+F18</f>
        <v>55</v>
      </c>
      <c r="E18" s="49">
        <v>32</v>
      </c>
      <c r="F18" s="49">
        <v>23</v>
      </c>
      <c r="G18" s="89" t="s">
        <v>57</v>
      </c>
      <c r="H18" s="88" t="s">
        <v>58</v>
      </c>
    </row>
    <row r="19" spans="2:8" ht="33.75" customHeight="1" x14ac:dyDescent="0.25">
      <c r="B19" s="122" t="s">
        <v>75</v>
      </c>
      <c r="C19" s="123"/>
      <c r="D19" s="39">
        <f>SUM(D16:D18)</f>
        <v>158</v>
      </c>
      <c r="E19" s="39">
        <f>SUM(E16:E18)</f>
        <v>72</v>
      </c>
      <c r="F19" s="39">
        <f>SUM(F16:F18)</f>
        <v>86</v>
      </c>
      <c r="G19" s="41"/>
      <c r="H19" s="44"/>
    </row>
    <row r="20" spans="2:8" ht="33.75" customHeight="1" x14ac:dyDescent="0.25"/>
    <row r="22" spans="2:8" x14ac:dyDescent="0.25">
      <c r="D22" s="2" t="s">
        <v>59</v>
      </c>
      <c r="E22" s="1"/>
    </row>
    <row r="23" spans="2:8" ht="15" customHeight="1" x14ac:dyDescent="0.25">
      <c r="B23" s="107" t="s">
        <v>1</v>
      </c>
      <c r="C23" s="109" t="s">
        <v>2</v>
      </c>
      <c r="D23" s="116" t="s">
        <v>3</v>
      </c>
      <c r="E23" s="113" t="s">
        <v>4</v>
      </c>
      <c r="F23" s="114"/>
      <c r="G23" s="111" t="s">
        <v>5</v>
      </c>
      <c r="H23" s="115" t="s">
        <v>6</v>
      </c>
    </row>
    <row r="24" spans="2:8" x14ac:dyDescent="0.25">
      <c r="B24" s="126"/>
      <c r="C24" s="110"/>
      <c r="D24" s="126"/>
      <c r="E24" s="50" t="s">
        <v>7</v>
      </c>
      <c r="F24" s="51" t="s">
        <v>8</v>
      </c>
      <c r="G24" s="130"/>
      <c r="H24" s="112"/>
    </row>
    <row r="25" spans="2:8" ht="106.5" customHeight="1" x14ac:dyDescent="0.25">
      <c r="B25" s="49">
        <v>1</v>
      </c>
      <c r="C25" s="42" t="s">
        <v>77</v>
      </c>
      <c r="D25" s="43">
        <f>+E25+F25</f>
        <v>125</v>
      </c>
      <c r="E25" s="43">
        <v>70</v>
      </c>
      <c r="F25" s="43">
        <v>55</v>
      </c>
      <c r="G25" s="42" t="s">
        <v>60</v>
      </c>
      <c r="H25" s="85" t="s">
        <v>61</v>
      </c>
    </row>
    <row r="26" spans="2:8" ht="44.25" customHeight="1" x14ac:dyDescent="0.25">
      <c r="B26" s="47">
        <v>4</v>
      </c>
      <c r="C26" s="42" t="s">
        <v>62</v>
      </c>
      <c r="D26" s="43">
        <f>+E26+F26</f>
        <v>200</v>
      </c>
      <c r="E26" s="43"/>
      <c r="F26" s="43">
        <v>200</v>
      </c>
      <c r="G26" s="42" t="s">
        <v>66</v>
      </c>
      <c r="H26" s="85" t="s">
        <v>63</v>
      </c>
    </row>
    <row r="27" spans="2:8" ht="45.75" customHeight="1" x14ac:dyDescent="0.25">
      <c r="B27" s="47">
        <v>1</v>
      </c>
      <c r="C27" s="48" t="s">
        <v>64</v>
      </c>
      <c r="D27" s="43">
        <f>+E27+F27</f>
        <v>81</v>
      </c>
      <c r="E27" s="43">
        <v>37</v>
      </c>
      <c r="F27" s="43">
        <v>44</v>
      </c>
      <c r="G27" s="42" t="s">
        <v>65</v>
      </c>
      <c r="H27" s="85" t="s">
        <v>67</v>
      </c>
    </row>
    <row r="28" spans="2:8" ht="30.75" customHeight="1" x14ac:dyDescent="0.25">
      <c r="B28" s="120" t="s">
        <v>76</v>
      </c>
      <c r="C28" s="121"/>
      <c r="D28" s="45">
        <f>SUM(D25:D27)</f>
        <v>406</v>
      </c>
      <c r="E28" s="45">
        <f>SUM(E25:E27)</f>
        <v>107</v>
      </c>
      <c r="F28" s="52">
        <f>SUM(F25:F27)</f>
        <v>299</v>
      </c>
      <c r="G28" s="53"/>
      <c r="H28" s="54"/>
    </row>
    <row r="32" spans="2:8" x14ac:dyDescent="0.25">
      <c r="D32" s="2" t="s">
        <v>68</v>
      </c>
      <c r="E32" s="1"/>
    </row>
    <row r="33" spans="2:8" x14ac:dyDescent="0.25">
      <c r="B33" s="107" t="s">
        <v>1</v>
      </c>
      <c r="C33" s="109" t="s">
        <v>2</v>
      </c>
      <c r="D33" s="111" t="s">
        <v>3</v>
      </c>
      <c r="E33" s="113" t="s">
        <v>4</v>
      </c>
      <c r="F33" s="114"/>
      <c r="G33" s="111" t="s">
        <v>5</v>
      </c>
      <c r="H33" s="115" t="s">
        <v>6</v>
      </c>
    </row>
    <row r="34" spans="2:8" x14ac:dyDescent="0.25">
      <c r="B34" s="108"/>
      <c r="C34" s="110"/>
      <c r="D34" s="112"/>
      <c r="E34" s="51" t="s">
        <v>7</v>
      </c>
      <c r="F34" s="51" t="s">
        <v>8</v>
      </c>
      <c r="G34" s="112"/>
      <c r="H34" s="112"/>
    </row>
    <row r="35" spans="2:8" ht="32.25" customHeight="1" x14ac:dyDescent="0.25">
      <c r="B35" s="43"/>
      <c r="C35" s="42"/>
      <c r="D35" s="72"/>
      <c r="E35" s="43"/>
      <c r="F35" s="43"/>
      <c r="G35" s="42"/>
      <c r="H35" s="71"/>
    </row>
    <row r="36" spans="2:8" ht="29.25" customHeight="1" x14ac:dyDescent="0.25">
      <c r="B36" s="120" t="s">
        <v>80</v>
      </c>
      <c r="C36" s="121"/>
      <c r="D36" s="45">
        <f>SUM(D35:D35)</f>
        <v>0</v>
      </c>
      <c r="E36" s="52">
        <f>SUM(E33:E35)</f>
        <v>0</v>
      </c>
      <c r="F36" s="52">
        <f>SUM(F33:F35)</f>
        <v>0</v>
      </c>
      <c r="G36" s="54"/>
      <c r="H36" s="54"/>
    </row>
    <row r="50" spans="3:9" x14ac:dyDescent="0.25">
      <c r="C50" s="5"/>
      <c r="D50" s="5"/>
      <c r="E50" s="5"/>
      <c r="F50" s="5"/>
      <c r="G50" s="5"/>
    </row>
    <row r="51" spans="3:9" x14ac:dyDescent="0.25">
      <c r="C51" s="129" t="s">
        <v>72</v>
      </c>
      <c r="D51" s="129"/>
      <c r="E51" s="129"/>
      <c r="F51" s="129"/>
      <c r="G51" s="129"/>
    </row>
    <row r="53" spans="3:9" ht="28.5" customHeight="1" x14ac:dyDescent="0.25">
      <c r="C53" s="86" t="s">
        <v>10</v>
      </c>
      <c r="D53" s="87" t="s">
        <v>12</v>
      </c>
      <c r="E53" s="87" t="s">
        <v>40</v>
      </c>
      <c r="F53" s="91" t="s">
        <v>13</v>
      </c>
      <c r="G53" s="91" t="s">
        <v>14</v>
      </c>
    </row>
    <row r="54" spans="3:9" x14ac:dyDescent="0.25">
      <c r="C54" s="6" t="s">
        <v>69</v>
      </c>
      <c r="D54" s="7">
        <v>3</v>
      </c>
      <c r="E54" s="82">
        <f>+D19</f>
        <v>158</v>
      </c>
      <c r="F54" s="82">
        <f>+E19</f>
        <v>72</v>
      </c>
      <c r="G54" s="82">
        <f>+F19</f>
        <v>86</v>
      </c>
    </row>
    <row r="55" spans="3:9" x14ac:dyDescent="0.25">
      <c r="C55" s="6" t="s">
        <v>70</v>
      </c>
      <c r="D55" s="7">
        <v>6</v>
      </c>
      <c r="E55" s="82">
        <f>+D28</f>
        <v>406</v>
      </c>
      <c r="F55" s="82">
        <f>+E28</f>
        <v>107</v>
      </c>
      <c r="G55" s="83">
        <f>+F28</f>
        <v>299</v>
      </c>
    </row>
    <row r="56" spans="3:9" x14ac:dyDescent="0.25">
      <c r="C56" s="6" t="s">
        <v>71</v>
      </c>
      <c r="D56" s="7">
        <v>0</v>
      </c>
      <c r="E56" s="82">
        <f>+D36</f>
        <v>0</v>
      </c>
      <c r="F56" s="82">
        <f>+E36</f>
        <v>0</v>
      </c>
      <c r="G56" s="83">
        <f>+F36</f>
        <v>0</v>
      </c>
    </row>
    <row r="57" spans="3:9" x14ac:dyDescent="0.25">
      <c r="C57" s="8" t="s">
        <v>15</v>
      </c>
      <c r="D57" s="9">
        <f>SUM(D54:D56)</f>
        <v>9</v>
      </c>
      <c r="E57" s="9">
        <f>SUM(E54:E56)</f>
        <v>564</v>
      </c>
      <c r="F57" s="9">
        <f>SUM(F54:F56)</f>
        <v>179</v>
      </c>
      <c r="G57" s="9">
        <f>SUM(G54:G56)</f>
        <v>385</v>
      </c>
      <c r="H57" s="5"/>
      <c r="I57" s="5"/>
    </row>
    <row r="78" spans="1:2" ht="23.25" x14ac:dyDescent="0.35">
      <c r="A78" s="4" t="s">
        <v>16</v>
      </c>
      <c r="B78" s="30"/>
    </row>
    <row r="81" spans="3:8" ht="18" customHeight="1" x14ac:dyDescent="0.25">
      <c r="C81" s="127" t="str">
        <f>+$C$51</f>
        <v>Resumen del trimestre octubre-diciembre 2023</v>
      </c>
      <c r="D81" s="127"/>
      <c r="E81" s="127"/>
      <c r="F81" s="127"/>
      <c r="G81" s="127"/>
      <c r="H81" s="128"/>
    </row>
    <row r="82" spans="3:8" ht="31.5" x14ac:dyDescent="0.25">
      <c r="C82" s="31" t="s">
        <v>10</v>
      </c>
      <c r="D82" s="31" t="s">
        <v>37</v>
      </c>
      <c r="E82" s="31" t="s">
        <v>17</v>
      </c>
      <c r="F82" s="31" t="s">
        <v>18</v>
      </c>
      <c r="G82" s="31" t="s">
        <v>38</v>
      </c>
    </row>
    <row r="83" spans="3:8" ht="15.75" x14ac:dyDescent="0.25">
      <c r="C83" s="29" t="str">
        <f>+$C$54</f>
        <v>Octubre</v>
      </c>
      <c r="D83" s="29">
        <v>3</v>
      </c>
      <c r="E83" s="29">
        <v>0</v>
      </c>
      <c r="F83" s="29">
        <v>0</v>
      </c>
      <c r="G83" s="29">
        <v>0</v>
      </c>
    </row>
    <row r="84" spans="3:8" ht="15.75" x14ac:dyDescent="0.25">
      <c r="C84" s="29" t="str">
        <f>+$C$55</f>
        <v>Noviembre</v>
      </c>
      <c r="D84" s="29">
        <v>5</v>
      </c>
      <c r="E84" s="29">
        <v>0</v>
      </c>
      <c r="F84" s="29">
        <v>0</v>
      </c>
      <c r="G84" s="29">
        <v>0</v>
      </c>
    </row>
    <row r="85" spans="3:8" ht="15.75" x14ac:dyDescent="0.25">
      <c r="C85" s="29" t="str">
        <f>+$C$56</f>
        <v>Diciembre</v>
      </c>
      <c r="D85" s="29">
        <v>4</v>
      </c>
      <c r="E85" s="29">
        <v>0</v>
      </c>
      <c r="F85" s="29">
        <v>0</v>
      </c>
      <c r="G85" s="29">
        <v>0</v>
      </c>
    </row>
    <row r="86" spans="3:8" x14ac:dyDescent="0.25">
      <c r="C86" s="1" t="s">
        <v>15</v>
      </c>
      <c r="D86" s="5">
        <f>SUM(D83:D85)</f>
        <v>12</v>
      </c>
      <c r="E86" s="5">
        <f>SUM(E83:E85)</f>
        <v>0</v>
      </c>
      <c r="F86" s="5">
        <f>SUM(F83:F85)</f>
        <v>0</v>
      </c>
      <c r="G86" s="5">
        <f>SUM(G83:G85)</f>
        <v>0</v>
      </c>
    </row>
    <row r="89" spans="3:8" ht="15.75" x14ac:dyDescent="0.25">
      <c r="C89" s="84" t="s">
        <v>39</v>
      </c>
      <c r="D89" s="84"/>
      <c r="E89" s="84"/>
      <c r="F89" s="84"/>
    </row>
    <row r="90" spans="3:8" ht="15.75" x14ac:dyDescent="0.25">
      <c r="C90" s="31" t="s">
        <v>10</v>
      </c>
      <c r="D90" s="31" t="s">
        <v>11</v>
      </c>
    </row>
    <row r="91" spans="3:8" ht="15.75" x14ac:dyDescent="0.25">
      <c r="C91" s="29" t="str">
        <f>+$C$54</f>
        <v>Octubre</v>
      </c>
      <c r="D91" s="29">
        <v>18</v>
      </c>
    </row>
    <row r="92" spans="3:8" ht="15.75" x14ac:dyDescent="0.25">
      <c r="C92" s="29" t="str">
        <f>+$C$55</f>
        <v>Noviembre</v>
      </c>
      <c r="D92" s="29">
        <v>3</v>
      </c>
    </row>
    <row r="93" spans="3:8" ht="15.75" x14ac:dyDescent="0.25">
      <c r="C93" s="29" t="str">
        <f>+$C$56</f>
        <v>Diciembre</v>
      </c>
      <c r="D93" s="29">
        <v>7</v>
      </c>
    </row>
    <row r="94" spans="3:8" x14ac:dyDescent="0.25">
      <c r="C94" s="46" t="s">
        <v>41</v>
      </c>
      <c r="D94" s="5">
        <f>SUM(D91:D93)</f>
        <v>28</v>
      </c>
    </row>
    <row r="95" spans="3:8" x14ac:dyDescent="0.25">
      <c r="C95" s="46"/>
      <c r="D95" s="5"/>
    </row>
    <row r="96" spans="3:8" x14ac:dyDescent="0.25">
      <c r="C96" s="46"/>
      <c r="D96" s="5"/>
    </row>
    <row r="125" spans="1:3" ht="23.25" x14ac:dyDescent="0.35">
      <c r="A125" s="125" t="s">
        <v>35</v>
      </c>
      <c r="B125" s="125"/>
      <c r="C125" s="125"/>
    </row>
    <row r="132" spans="3:4" x14ac:dyDescent="0.25">
      <c r="C132" s="10">
        <v>45200</v>
      </c>
    </row>
    <row r="133" spans="3:4" ht="15.75" thickBot="1" x14ac:dyDescent="0.3"/>
    <row r="134" spans="3:4" ht="16.5" thickBot="1" x14ac:dyDescent="0.3">
      <c r="C134" s="11" t="s">
        <v>19</v>
      </c>
      <c r="D134" s="12" t="s">
        <v>11</v>
      </c>
    </row>
    <row r="135" spans="3:4" ht="16.5" thickBot="1" x14ac:dyDescent="0.3">
      <c r="C135" s="60" t="s">
        <v>42</v>
      </c>
      <c r="D135" s="61">
        <v>19</v>
      </c>
    </row>
    <row r="136" spans="3:4" ht="32.25" thickBot="1" x14ac:dyDescent="0.3">
      <c r="C136" s="62" t="s">
        <v>43</v>
      </c>
      <c r="D136" s="61">
        <v>1</v>
      </c>
    </row>
    <row r="137" spans="3:4" ht="16.5" thickBot="1" x14ac:dyDescent="0.3">
      <c r="C137" s="62" t="s">
        <v>20</v>
      </c>
      <c r="D137" s="61">
        <v>0</v>
      </c>
    </row>
    <row r="138" spans="3:4" ht="16.5" thickBot="1" x14ac:dyDescent="0.3">
      <c r="C138" s="63" t="s">
        <v>21</v>
      </c>
      <c r="D138" s="61">
        <v>8</v>
      </c>
    </row>
    <row r="139" spans="3:4" ht="16.5" thickBot="1" x14ac:dyDescent="0.3">
      <c r="C139" s="63" t="s">
        <v>44</v>
      </c>
      <c r="D139" s="61">
        <v>7</v>
      </c>
    </row>
    <row r="140" spans="3:4" ht="16.5" thickBot="1" x14ac:dyDescent="0.3">
      <c r="C140" s="63" t="s">
        <v>81</v>
      </c>
      <c r="D140" s="61">
        <v>7</v>
      </c>
    </row>
    <row r="141" spans="3:4" ht="16.5" thickBot="1" x14ac:dyDescent="0.3">
      <c r="C141" s="13" t="s">
        <v>15</v>
      </c>
      <c r="D141" s="14">
        <f>SUM(D135:D140)</f>
        <v>42</v>
      </c>
    </row>
    <row r="150" spans="3:4" x14ac:dyDescent="0.25">
      <c r="C150" s="10">
        <v>45231</v>
      </c>
    </row>
    <row r="151" spans="3:4" ht="15.75" thickBot="1" x14ac:dyDescent="0.3"/>
    <row r="152" spans="3:4" ht="16.5" thickBot="1" x14ac:dyDescent="0.3">
      <c r="C152" s="11" t="s">
        <v>19</v>
      </c>
      <c r="D152" s="12" t="s">
        <v>11</v>
      </c>
    </row>
    <row r="153" spans="3:4" ht="16.5" thickBot="1" x14ac:dyDescent="0.3">
      <c r="C153" s="60" t="s">
        <v>42</v>
      </c>
      <c r="D153" s="61">
        <v>13</v>
      </c>
    </row>
    <row r="154" spans="3:4" ht="32.25" thickBot="1" x14ac:dyDescent="0.3">
      <c r="C154" s="62" t="s">
        <v>43</v>
      </c>
      <c r="D154" s="61">
        <v>2</v>
      </c>
    </row>
    <row r="155" spans="3:4" ht="16.5" thickBot="1" x14ac:dyDescent="0.3">
      <c r="C155" s="62" t="s">
        <v>20</v>
      </c>
      <c r="D155" s="61">
        <v>0</v>
      </c>
    </row>
    <row r="156" spans="3:4" ht="16.5" thickBot="1" x14ac:dyDescent="0.3">
      <c r="C156" s="63" t="s">
        <v>21</v>
      </c>
      <c r="D156" s="61">
        <v>0</v>
      </c>
    </row>
    <row r="157" spans="3:4" ht="16.5" thickBot="1" x14ac:dyDescent="0.3">
      <c r="C157" s="63" t="s">
        <v>44</v>
      </c>
      <c r="D157" s="61">
        <v>1</v>
      </c>
    </row>
    <row r="158" spans="3:4" ht="16.5" thickBot="1" x14ac:dyDescent="0.3">
      <c r="C158" s="56" t="s">
        <v>15</v>
      </c>
      <c r="D158" s="57">
        <f>SUM(D153:D157)</f>
        <v>16</v>
      </c>
    </row>
    <row r="168" spans="3:8" x14ac:dyDescent="0.25">
      <c r="C168" s="10">
        <v>45261</v>
      </c>
    </row>
    <row r="169" spans="3:8" ht="15.75" thickBot="1" x14ac:dyDescent="0.3"/>
    <row r="170" spans="3:8" ht="16.5" thickBot="1" x14ac:dyDescent="0.3">
      <c r="C170" s="11" t="s">
        <v>19</v>
      </c>
      <c r="D170" s="12" t="s">
        <v>11</v>
      </c>
    </row>
    <row r="171" spans="3:8" ht="16.5" thickBot="1" x14ac:dyDescent="0.3">
      <c r="C171" s="60" t="s">
        <v>42</v>
      </c>
      <c r="D171" s="61">
        <v>9</v>
      </c>
    </row>
    <row r="172" spans="3:8" ht="32.25" thickBot="1" x14ac:dyDescent="0.3">
      <c r="C172" s="62" t="s">
        <v>43</v>
      </c>
      <c r="D172" s="61">
        <v>1</v>
      </c>
    </row>
    <row r="173" spans="3:8" ht="16.5" thickBot="1" x14ac:dyDescent="0.3">
      <c r="C173" s="62" t="s">
        <v>20</v>
      </c>
      <c r="D173" s="61">
        <v>1</v>
      </c>
      <c r="G173" s="55"/>
      <c r="H173" s="55"/>
    </row>
    <row r="174" spans="3:8" ht="16.5" thickBot="1" x14ac:dyDescent="0.3">
      <c r="C174" s="63" t="s">
        <v>21</v>
      </c>
      <c r="D174" s="61">
        <v>6</v>
      </c>
    </row>
    <row r="175" spans="3:8" ht="16.5" thickBot="1" x14ac:dyDescent="0.3">
      <c r="C175" s="63" t="s">
        <v>44</v>
      </c>
      <c r="D175" s="61">
        <v>3</v>
      </c>
    </row>
    <row r="176" spans="3:8" ht="16.5" thickBot="1" x14ac:dyDescent="0.3">
      <c r="C176" s="56" t="s">
        <v>15</v>
      </c>
      <c r="D176" s="56">
        <f>SUM(D171:D175)</f>
        <v>20</v>
      </c>
    </row>
    <row r="200" spans="2:5" ht="15.75" x14ac:dyDescent="0.25">
      <c r="B200" s="58" t="s">
        <v>36</v>
      </c>
      <c r="D200" s="55"/>
      <c r="E200" s="55"/>
    </row>
    <row r="201" spans="2:5" ht="15.75" x14ac:dyDescent="0.25">
      <c r="B201" s="55" t="str">
        <f>+$C$81</f>
        <v>Resumen del trimestre octubre-diciembre 2023</v>
      </c>
      <c r="C201" s="55"/>
    </row>
    <row r="205" spans="2:5" ht="15.75" thickBot="1" x14ac:dyDescent="0.3"/>
    <row r="206" spans="2:5" ht="16.5" thickBot="1" x14ac:dyDescent="0.3">
      <c r="C206" s="11" t="s">
        <v>19</v>
      </c>
      <c r="D206" s="12" t="s">
        <v>11</v>
      </c>
    </row>
    <row r="207" spans="2:5" ht="16.5" thickBot="1" x14ac:dyDescent="0.3">
      <c r="C207" s="60" t="s">
        <v>42</v>
      </c>
      <c r="D207" s="61">
        <f>+D135+D153+D171</f>
        <v>41</v>
      </c>
    </row>
    <row r="208" spans="2:5" ht="32.25" thickBot="1" x14ac:dyDescent="0.3">
      <c r="C208" s="62" t="s">
        <v>43</v>
      </c>
      <c r="D208" s="61">
        <f>+D136+D154+D172</f>
        <v>4</v>
      </c>
    </row>
    <row r="209" spans="1:8" ht="16.5" thickBot="1" x14ac:dyDescent="0.3">
      <c r="C209" s="62" t="s">
        <v>20</v>
      </c>
      <c r="D209" s="61">
        <f>+D137+D155+D173</f>
        <v>1</v>
      </c>
    </row>
    <row r="210" spans="1:8" ht="16.5" thickBot="1" x14ac:dyDescent="0.3">
      <c r="C210" s="63" t="s">
        <v>21</v>
      </c>
      <c r="D210" s="61">
        <f>+D138+D156+D174</f>
        <v>14</v>
      </c>
    </row>
    <row r="211" spans="1:8" ht="16.5" thickBot="1" x14ac:dyDescent="0.3">
      <c r="C211" s="63" t="s">
        <v>44</v>
      </c>
      <c r="D211" s="61">
        <f>+D139+D157+D175</f>
        <v>11</v>
      </c>
    </row>
    <row r="212" spans="1:8" ht="16.5" thickBot="1" x14ac:dyDescent="0.3">
      <c r="C212" s="63" t="s">
        <v>81</v>
      </c>
      <c r="D212" s="61">
        <v>7</v>
      </c>
    </row>
    <row r="213" spans="1:8" ht="16.5" thickBot="1" x14ac:dyDescent="0.3">
      <c r="C213" s="56" t="s">
        <v>15</v>
      </c>
      <c r="D213" s="57">
        <f>SUM(D207:D212)</f>
        <v>78</v>
      </c>
    </row>
    <row r="221" spans="1:8" ht="23.25" x14ac:dyDescent="0.35">
      <c r="A221" s="4" t="s">
        <v>24</v>
      </c>
    </row>
    <row r="223" spans="1:8" x14ac:dyDescent="0.25">
      <c r="B223" s="131" t="s">
        <v>34</v>
      </c>
      <c r="C223" s="131"/>
      <c r="D223" s="131"/>
      <c r="E223" s="23"/>
    </row>
    <row r="224" spans="1:8" ht="15.75" customHeight="1" x14ac:dyDescent="0.25">
      <c r="B224" s="131"/>
      <c r="C224" s="131"/>
      <c r="D224" s="131"/>
      <c r="E224" s="55"/>
      <c r="G224" s="55"/>
      <c r="H224" s="55"/>
    </row>
    <row r="225" spans="2:12" ht="15.75" x14ac:dyDescent="0.25">
      <c r="B225" s="55" t="str">
        <f>+$C$81</f>
        <v>Resumen del trimestre octubre-diciembre 2023</v>
      </c>
      <c r="C225" s="55"/>
    </row>
    <row r="226" spans="2:12" ht="15.75" thickBot="1" x14ac:dyDescent="0.3"/>
    <row r="227" spans="2:12" ht="15.75" thickBot="1" x14ac:dyDescent="0.3">
      <c r="B227" s="15" t="s">
        <v>4</v>
      </c>
      <c r="C227" s="16" t="s">
        <v>11</v>
      </c>
      <c r="D227" s="16" t="s">
        <v>22</v>
      </c>
    </row>
    <row r="228" spans="2:12" ht="15" customHeight="1" thickBot="1" x14ac:dyDescent="0.3">
      <c r="B228" s="17" t="s">
        <v>13</v>
      </c>
      <c r="C228" s="73">
        <v>349</v>
      </c>
      <c r="D228" s="18">
        <f>+C228/C230</f>
        <v>0.81542056074766356</v>
      </c>
      <c r="F228" s="23"/>
      <c r="G228" s="23"/>
      <c r="H228" s="23"/>
      <c r="I228" s="23"/>
      <c r="J228" s="23"/>
      <c r="K228" s="23"/>
      <c r="L228" s="23"/>
    </row>
    <row r="229" spans="2:12" ht="15.75" thickBot="1" x14ac:dyDescent="0.3">
      <c r="B229" s="17" t="s">
        <v>14</v>
      </c>
      <c r="C229" s="73">
        <v>79</v>
      </c>
      <c r="D229" s="18">
        <f>+C229/C230</f>
        <v>0.18457943925233644</v>
      </c>
      <c r="F229" s="5"/>
      <c r="G229" s="1"/>
      <c r="H229" s="1"/>
      <c r="I229" s="1"/>
      <c r="J229" s="1"/>
      <c r="K229" s="1"/>
    </row>
    <row r="230" spans="2:12" ht="15.75" thickBot="1" x14ac:dyDescent="0.3">
      <c r="B230" s="19" t="s">
        <v>23</v>
      </c>
      <c r="C230" s="74">
        <f>SUM(C228:C229)</f>
        <v>428</v>
      </c>
      <c r="D230" s="59">
        <f>SUM(D228:D229)</f>
        <v>1</v>
      </c>
    </row>
    <row r="231" spans="2:12" ht="15" customHeight="1" x14ac:dyDescent="0.25"/>
    <row r="237" spans="2:12" x14ac:dyDescent="0.25">
      <c r="D237" s="105"/>
    </row>
    <row r="239" spans="2:12" ht="23.25" customHeight="1" x14ac:dyDescent="0.25">
      <c r="B239" s="124" t="s">
        <v>51</v>
      </c>
      <c r="C239" s="124"/>
      <c r="D239" s="124"/>
      <c r="E239" s="96"/>
      <c r="F239" s="96"/>
    </row>
    <row r="240" spans="2:12" ht="15.75" x14ac:dyDescent="0.25">
      <c r="B240" s="55" t="str">
        <f>+$C$81</f>
        <v>Resumen del trimestre octubre-diciembre 2023</v>
      </c>
      <c r="C240" s="55"/>
    </row>
    <row r="241" spans="2:4" x14ac:dyDescent="0.25">
      <c r="B241" s="97" t="s">
        <v>4</v>
      </c>
      <c r="C241" s="97" t="s">
        <v>11</v>
      </c>
      <c r="D241" s="97" t="s">
        <v>22</v>
      </c>
    </row>
    <row r="242" spans="2:4" x14ac:dyDescent="0.25">
      <c r="B242" s="98" t="s">
        <v>13</v>
      </c>
      <c r="C242" s="99">
        <v>102</v>
      </c>
      <c r="D242" s="67">
        <f>+C242/C244</f>
        <v>0.83606557377049184</v>
      </c>
    </row>
    <row r="243" spans="2:4" x14ac:dyDescent="0.25">
      <c r="B243" s="98" t="s">
        <v>14</v>
      </c>
      <c r="C243" s="99">
        <v>20</v>
      </c>
      <c r="D243" s="67">
        <f>+C243/C244</f>
        <v>0.16393442622950818</v>
      </c>
    </row>
    <row r="244" spans="2:4" x14ac:dyDescent="0.25">
      <c r="B244" s="97" t="s">
        <v>23</v>
      </c>
      <c r="C244" s="100">
        <f>SUM(C242:C243)</f>
        <v>122</v>
      </c>
      <c r="D244" s="104">
        <f>SUM(D242:D243)</f>
        <v>1</v>
      </c>
    </row>
    <row r="262" spans="3:5" ht="17.25" customHeight="1" x14ac:dyDescent="0.25"/>
    <row r="268" spans="3:5" x14ac:dyDescent="0.25">
      <c r="C268" s="1" t="s">
        <v>48</v>
      </c>
      <c r="E268" s="27"/>
    </row>
    <row r="269" spans="3:5" x14ac:dyDescent="0.25">
      <c r="C269" s="94" t="str">
        <f>+$B$240</f>
        <v>Resumen del trimestre octubre-diciembre 2023</v>
      </c>
      <c r="D269" s="95"/>
    </row>
    <row r="270" spans="3:5" x14ac:dyDescent="0.25">
      <c r="C270" s="77" t="s">
        <v>19</v>
      </c>
      <c r="D270" s="101" t="s">
        <v>11</v>
      </c>
      <c r="E270" s="8" t="s">
        <v>22</v>
      </c>
    </row>
    <row r="271" spans="3:5" x14ac:dyDescent="0.25">
      <c r="C271" s="25" t="s">
        <v>82</v>
      </c>
      <c r="D271" s="103">
        <v>550</v>
      </c>
      <c r="E271" s="75">
        <f>+D271/D288</f>
        <v>0.69885641677255406</v>
      </c>
    </row>
    <row r="272" spans="3:5" x14ac:dyDescent="0.25">
      <c r="C272" s="25" t="s">
        <v>83</v>
      </c>
      <c r="D272" s="103">
        <v>62</v>
      </c>
      <c r="E272" s="75">
        <f>+D272/D288</f>
        <v>7.8780177890724265E-2</v>
      </c>
    </row>
    <row r="273" spans="1:12" x14ac:dyDescent="0.25">
      <c r="C273" s="25" t="s">
        <v>84</v>
      </c>
      <c r="D273" s="103">
        <v>55</v>
      </c>
      <c r="E273" s="75">
        <f>+D273/D288</f>
        <v>6.9885641677255403E-2</v>
      </c>
    </row>
    <row r="274" spans="1:12" x14ac:dyDescent="0.25">
      <c r="C274" s="25" t="s">
        <v>85</v>
      </c>
      <c r="D274" s="103">
        <v>51</v>
      </c>
      <c r="E274" s="75">
        <f>+D274/D288</f>
        <v>6.480304955527319E-2</v>
      </c>
    </row>
    <row r="275" spans="1:12" x14ac:dyDescent="0.25">
      <c r="C275" s="25" t="s">
        <v>25</v>
      </c>
      <c r="D275" s="103">
        <v>16</v>
      </c>
      <c r="E275" s="75">
        <f>+D275/D288</f>
        <v>2.0330368487928845E-2</v>
      </c>
    </row>
    <row r="276" spans="1:12" x14ac:dyDescent="0.25">
      <c r="C276" s="25" t="s">
        <v>86</v>
      </c>
      <c r="D276" s="103">
        <v>10</v>
      </c>
      <c r="E276" s="75">
        <f>+D276/D288</f>
        <v>1.2706480304955527E-2</v>
      </c>
    </row>
    <row r="277" spans="1:12" x14ac:dyDescent="0.25">
      <c r="C277" s="25" t="s">
        <v>87</v>
      </c>
      <c r="D277" s="103">
        <v>6</v>
      </c>
      <c r="E277" s="75">
        <f>+D277/D288</f>
        <v>7.6238881829733167E-3</v>
      </c>
    </row>
    <row r="278" spans="1:12" x14ac:dyDescent="0.25">
      <c r="C278" s="25" t="s">
        <v>88</v>
      </c>
      <c r="D278" s="103">
        <v>5</v>
      </c>
      <c r="E278" s="75">
        <f>+D278/D288</f>
        <v>6.3532401524777635E-3</v>
      </c>
    </row>
    <row r="279" spans="1:12" x14ac:dyDescent="0.25">
      <c r="C279" s="25" t="s">
        <v>89</v>
      </c>
      <c r="D279" s="103">
        <v>5</v>
      </c>
      <c r="E279" s="75">
        <f>+D279/D288</f>
        <v>6.3532401524777635E-3</v>
      </c>
    </row>
    <row r="280" spans="1:12" x14ac:dyDescent="0.25">
      <c r="C280" s="25" t="s">
        <v>90</v>
      </c>
      <c r="D280" s="103">
        <v>4</v>
      </c>
      <c r="E280" s="75">
        <f>+D280/D288</f>
        <v>5.0825921219822112E-3</v>
      </c>
    </row>
    <row r="281" spans="1:12" x14ac:dyDescent="0.25">
      <c r="C281" s="25" t="s">
        <v>91</v>
      </c>
      <c r="D281" s="103">
        <v>4</v>
      </c>
      <c r="E281" s="75">
        <f>+D281/D288</f>
        <v>5.0825921219822112E-3</v>
      </c>
    </row>
    <row r="282" spans="1:12" x14ac:dyDescent="0.25">
      <c r="C282" s="25" t="s">
        <v>92</v>
      </c>
      <c r="D282" s="103">
        <v>4</v>
      </c>
      <c r="E282" s="75">
        <f>+D282/D288</f>
        <v>5.0825921219822112E-3</v>
      </c>
    </row>
    <row r="283" spans="1:12" x14ac:dyDescent="0.25">
      <c r="C283" s="25" t="s">
        <v>93</v>
      </c>
      <c r="D283" s="103">
        <v>3</v>
      </c>
      <c r="E283" s="75">
        <f>+D283/D288</f>
        <v>3.8119440914866584E-3</v>
      </c>
    </row>
    <row r="284" spans="1:12" x14ac:dyDescent="0.25">
      <c r="C284" s="25" t="s">
        <v>94</v>
      </c>
      <c r="D284" s="103">
        <v>3</v>
      </c>
      <c r="E284" s="75">
        <f>+D284/D288</f>
        <v>3.8119440914866584E-3</v>
      </c>
      <c r="L284" s="5"/>
    </row>
    <row r="285" spans="1:12" x14ac:dyDescent="0.25">
      <c r="C285" s="25" t="s">
        <v>95</v>
      </c>
      <c r="D285" s="103">
        <v>3</v>
      </c>
      <c r="E285" s="75">
        <f>+D285/D288</f>
        <v>3.8119440914866584E-3</v>
      </c>
      <c r="L285" s="5"/>
    </row>
    <row r="286" spans="1:12" ht="23.25" x14ac:dyDescent="0.35">
      <c r="A286" s="4"/>
      <c r="C286" s="25" t="s">
        <v>96</v>
      </c>
      <c r="D286" s="103">
        <v>3</v>
      </c>
      <c r="E286" s="75">
        <f>+D286/D288</f>
        <v>3.8119440914866584E-3</v>
      </c>
      <c r="L286" s="5"/>
    </row>
    <row r="287" spans="1:12" ht="23.25" x14ac:dyDescent="0.35">
      <c r="A287" s="4"/>
      <c r="C287" s="25" t="s">
        <v>97</v>
      </c>
      <c r="D287" s="103">
        <v>3</v>
      </c>
      <c r="E287" s="75">
        <f>+D287/D288</f>
        <v>3.8119440914866584E-3</v>
      </c>
      <c r="L287" s="5"/>
    </row>
    <row r="288" spans="1:12" ht="23.25" x14ac:dyDescent="0.35">
      <c r="A288" s="4"/>
      <c r="C288" s="78" t="s">
        <v>23</v>
      </c>
      <c r="D288" s="102">
        <f>SUM(D271:D287)</f>
        <v>787</v>
      </c>
      <c r="E288" s="76">
        <f>SUM(E271:E287)</f>
        <v>1</v>
      </c>
      <c r="L288" s="5"/>
    </row>
    <row r="289" spans="3:12" x14ac:dyDescent="0.25">
      <c r="L289" s="5"/>
    </row>
    <row r="290" spans="3:12" x14ac:dyDescent="0.25">
      <c r="F290" s="27"/>
      <c r="L290" s="5"/>
    </row>
    <row r="291" spans="3:12" ht="18.75" customHeight="1" x14ac:dyDescent="0.25">
      <c r="L291" s="5"/>
    </row>
    <row r="298" spans="3:12" x14ac:dyDescent="0.25">
      <c r="C298" s="1" t="s">
        <v>28</v>
      </c>
      <c r="D298" s="1"/>
      <c r="E298" s="27"/>
    </row>
    <row r="299" spans="3:12" x14ac:dyDescent="0.25">
      <c r="C299" s="94" t="str">
        <f>+$B$240</f>
        <v>Resumen del trimestre octubre-diciembre 2023</v>
      </c>
      <c r="D299" s="95"/>
      <c r="L299" s="5"/>
    </row>
    <row r="300" spans="3:12" ht="25.5" x14ac:dyDescent="0.25">
      <c r="C300" s="21" t="s">
        <v>10</v>
      </c>
      <c r="D300" s="21" t="s">
        <v>26</v>
      </c>
      <c r="E300" s="22" t="s">
        <v>27</v>
      </c>
      <c r="L300" s="5"/>
    </row>
    <row r="301" spans="3:12" ht="15.75" x14ac:dyDescent="0.25">
      <c r="C301" s="29" t="str">
        <f>+$C$54</f>
        <v>Octubre</v>
      </c>
      <c r="D301" s="68">
        <v>235</v>
      </c>
      <c r="E301" s="80">
        <v>3</v>
      </c>
      <c r="L301" s="5"/>
    </row>
    <row r="302" spans="3:12" ht="15.75" x14ac:dyDescent="0.25">
      <c r="C302" s="29" t="str">
        <f>+$C$55</f>
        <v>Noviembre</v>
      </c>
      <c r="D302" s="68">
        <v>208</v>
      </c>
      <c r="E302" s="80">
        <v>2</v>
      </c>
      <c r="L302" s="5"/>
    </row>
    <row r="303" spans="3:12" ht="15.75" x14ac:dyDescent="0.25">
      <c r="C303" s="29" t="str">
        <f>+$C$56</f>
        <v>Diciembre</v>
      </c>
      <c r="D303" s="68">
        <v>107</v>
      </c>
      <c r="E303" s="80">
        <v>3</v>
      </c>
      <c r="L303" s="5"/>
    </row>
    <row r="304" spans="3:12" x14ac:dyDescent="0.25">
      <c r="C304" s="20" t="s">
        <v>23</v>
      </c>
      <c r="D304" s="69">
        <f>SUM(D301:D303)</f>
        <v>550</v>
      </c>
      <c r="E304" s="81">
        <v>1.0900000000000001</v>
      </c>
      <c r="L304" s="5"/>
    </row>
    <row r="305" spans="2:13" x14ac:dyDescent="0.25">
      <c r="L305" s="5"/>
    </row>
    <row r="306" spans="2:13" x14ac:dyDescent="0.25">
      <c r="G306" s="28"/>
    </row>
    <row r="307" spans="2:13" x14ac:dyDescent="0.25">
      <c r="G307" s="28"/>
    </row>
    <row r="308" spans="2:13" x14ac:dyDescent="0.25">
      <c r="G308" s="28"/>
    </row>
    <row r="309" spans="2:13" x14ac:dyDescent="0.25">
      <c r="G309" s="28"/>
    </row>
    <row r="310" spans="2:13" x14ac:dyDescent="0.25">
      <c r="G310" s="28"/>
    </row>
    <row r="311" spans="2:13" x14ac:dyDescent="0.25">
      <c r="G311" s="28"/>
    </row>
    <row r="312" spans="2:13" x14ac:dyDescent="0.25">
      <c r="F312" s="27"/>
    </row>
    <row r="313" spans="2:13" ht="23.25" x14ac:dyDescent="0.35">
      <c r="B313" s="4" t="s">
        <v>47</v>
      </c>
      <c r="G313" s="28"/>
    </row>
    <row r="314" spans="2:13" x14ac:dyDescent="0.25">
      <c r="G314" s="28"/>
    </row>
    <row r="315" spans="2:13" x14ac:dyDescent="0.25">
      <c r="G315" s="28"/>
    </row>
    <row r="316" spans="2:13" x14ac:dyDescent="0.25">
      <c r="G316" s="28"/>
    </row>
    <row r="317" spans="2:13" x14ac:dyDescent="0.25">
      <c r="G317" s="28"/>
    </row>
    <row r="318" spans="2:13" ht="15.75" x14ac:dyDescent="0.25">
      <c r="C318" s="58" t="s">
        <v>46</v>
      </c>
      <c r="G318" s="28"/>
      <c r="M318" s="5"/>
    </row>
    <row r="319" spans="2:13" ht="15.75" x14ac:dyDescent="0.25">
      <c r="C319" s="55" t="s">
        <v>45</v>
      </c>
      <c r="D319" s="64" t="str">
        <f>+C301</f>
        <v>Octubre</v>
      </c>
      <c r="G319" s="28"/>
      <c r="M319" s="5"/>
    </row>
    <row r="320" spans="2:13" x14ac:dyDescent="0.25">
      <c r="G320" s="28"/>
      <c r="M320" s="5"/>
    </row>
    <row r="321" spans="3:13" x14ac:dyDescent="0.25">
      <c r="C321" s="24" t="s">
        <v>29</v>
      </c>
      <c r="D321" s="24" t="s">
        <v>11</v>
      </c>
      <c r="G321" s="28"/>
      <c r="M321" s="5"/>
    </row>
    <row r="322" spans="3:13" x14ac:dyDescent="0.25">
      <c r="C322" s="25" t="s">
        <v>31</v>
      </c>
      <c r="D322" s="65">
        <v>336</v>
      </c>
      <c r="G322" s="28"/>
      <c r="M322" s="5"/>
    </row>
    <row r="323" spans="3:13" x14ac:dyDescent="0.25">
      <c r="C323" s="25" t="s">
        <v>32</v>
      </c>
      <c r="D323" s="65">
        <v>59</v>
      </c>
      <c r="G323" s="28"/>
    </row>
    <row r="324" spans="3:13" x14ac:dyDescent="0.25">
      <c r="C324" s="25" t="s">
        <v>33</v>
      </c>
      <c r="D324" s="65">
        <v>15</v>
      </c>
      <c r="G324" s="28"/>
    </row>
    <row r="325" spans="3:13" x14ac:dyDescent="0.25">
      <c r="C325" s="26" t="s">
        <v>30</v>
      </c>
      <c r="D325" s="38">
        <f>SUM(D322:D324)</f>
        <v>410</v>
      </c>
      <c r="G325" s="28"/>
    </row>
    <row r="326" spans="3:13" x14ac:dyDescent="0.25">
      <c r="G326" s="28"/>
    </row>
    <row r="334" spans="3:13" ht="15.75" x14ac:dyDescent="0.25">
      <c r="E334" s="79"/>
    </row>
    <row r="335" spans="3:13" ht="15.75" x14ac:dyDescent="0.25">
      <c r="E335" s="79"/>
    </row>
    <row r="336" spans="3:13" ht="15.75" x14ac:dyDescent="0.25">
      <c r="E336" s="79"/>
    </row>
    <row r="338" spans="3:5" ht="15.75" x14ac:dyDescent="0.25">
      <c r="C338" s="58" t="s">
        <v>46</v>
      </c>
    </row>
    <row r="339" spans="3:5" ht="15.75" x14ac:dyDescent="0.25">
      <c r="C339" s="55" t="s">
        <v>45</v>
      </c>
      <c r="D339" s="64" t="str">
        <f>+C302</f>
        <v>Noviembre</v>
      </c>
    </row>
    <row r="340" spans="3:5" ht="15.75" x14ac:dyDescent="0.25">
      <c r="E340" s="37"/>
    </row>
    <row r="341" spans="3:5" x14ac:dyDescent="0.25">
      <c r="C341" s="24" t="s">
        <v>29</v>
      </c>
      <c r="D341" s="24" t="s">
        <v>11</v>
      </c>
    </row>
    <row r="342" spans="3:5" x14ac:dyDescent="0.25">
      <c r="C342" s="25" t="s">
        <v>31</v>
      </c>
      <c r="D342" s="65">
        <v>292</v>
      </c>
    </row>
    <row r="343" spans="3:5" x14ac:dyDescent="0.25">
      <c r="C343" s="25" t="s">
        <v>32</v>
      </c>
      <c r="D343" s="65">
        <v>17</v>
      </c>
    </row>
    <row r="344" spans="3:5" x14ac:dyDescent="0.25">
      <c r="C344" s="25" t="s">
        <v>33</v>
      </c>
      <c r="D344" s="65">
        <v>3</v>
      </c>
    </row>
    <row r="345" spans="3:5" x14ac:dyDescent="0.25">
      <c r="C345" s="26" t="s">
        <v>30</v>
      </c>
      <c r="D345" s="38">
        <f>SUM(D342:D344)</f>
        <v>312</v>
      </c>
    </row>
    <row r="355" spans="3:14" x14ac:dyDescent="0.25">
      <c r="G355" s="1"/>
      <c r="H355" s="1"/>
      <c r="I355" s="1"/>
      <c r="J355" s="1"/>
      <c r="K355" s="1"/>
    </row>
    <row r="356" spans="3:14" x14ac:dyDescent="0.25">
      <c r="G356" s="1"/>
      <c r="H356" s="1"/>
      <c r="I356" s="1"/>
      <c r="J356" s="1"/>
      <c r="K356" s="1"/>
    </row>
    <row r="357" spans="3:14" x14ac:dyDescent="0.25">
      <c r="J357" s="34"/>
      <c r="K357" s="1"/>
      <c r="L357" s="1"/>
      <c r="M357" s="1"/>
      <c r="N357" s="1"/>
    </row>
    <row r="358" spans="3:14" x14ac:dyDescent="0.25">
      <c r="J358" s="1"/>
      <c r="K358" s="1"/>
      <c r="L358" s="1"/>
      <c r="M358" s="1"/>
      <c r="N358" s="1"/>
    </row>
    <row r="359" spans="3:14" x14ac:dyDescent="0.25">
      <c r="J359" s="1"/>
      <c r="K359" s="1"/>
      <c r="L359" s="1"/>
      <c r="M359" s="1"/>
      <c r="N359" s="1"/>
    </row>
    <row r="360" spans="3:14" x14ac:dyDescent="0.25">
      <c r="J360" s="1"/>
      <c r="K360" s="1"/>
      <c r="L360" s="1"/>
      <c r="M360" s="1"/>
      <c r="N360" s="1"/>
    </row>
    <row r="361" spans="3:14" ht="15.75" x14ac:dyDescent="0.25">
      <c r="C361" s="58" t="s">
        <v>46</v>
      </c>
      <c r="J361" s="1"/>
      <c r="K361" s="1"/>
      <c r="L361" s="1"/>
      <c r="M361" s="1"/>
      <c r="N361" s="1"/>
    </row>
    <row r="362" spans="3:14" ht="15.75" x14ac:dyDescent="0.25">
      <c r="C362" s="55" t="s">
        <v>45</v>
      </c>
      <c r="D362" s="46" t="str">
        <f>+C303</f>
        <v>Diciembre</v>
      </c>
      <c r="J362" s="1"/>
      <c r="K362" s="1"/>
      <c r="L362" s="1"/>
      <c r="M362" s="5"/>
      <c r="N362" s="1"/>
    </row>
    <row r="363" spans="3:14" x14ac:dyDescent="0.25">
      <c r="J363" s="1"/>
      <c r="K363" s="1"/>
      <c r="L363" s="1"/>
      <c r="M363" s="1"/>
      <c r="N363" s="1"/>
    </row>
    <row r="364" spans="3:14" x14ac:dyDescent="0.25">
      <c r="C364" s="24" t="s">
        <v>29</v>
      </c>
      <c r="D364" s="24" t="s">
        <v>11</v>
      </c>
      <c r="J364" s="1"/>
      <c r="K364" s="1"/>
      <c r="L364" s="1"/>
      <c r="M364" s="5"/>
      <c r="N364" s="1"/>
    </row>
    <row r="365" spans="3:14" x14ac:dyDescent="0.25">
      <c r="C365" s="25" t="s">
        <v>31</v>
      </c>
      <c r="D365" s="35">
        <v>180</v>
      </c>
      <c r="J365" s="1"/>
      <c r="K365" s="1"/>
      <c r="L365" s="1"/>
      <c r="M365" s="1"/>
      <c r="N365" s="1"/>
    </row>
    <row r="366" spans="3:14" x14ac:dyDescent="0.25">
      <c r="C366" s="25" t="s">
        <v>32</v>
      </c>
      <c r="D366" s="35">
        <v>46</v>
      </c>
      <c r="J366" s="1"/>
      <c r="K366" s="1"/>
      <c r="L366" s="1"/>
      <c r="M366" s="5"/>
      <c r="N366" s="1"/>
    </row>
    <row r="367" spans="3:14" x14ac:dyDescent="0.25">
      <c r="C367" s="25" t="s">
        <v>33</v>
      </c>
      <c r="D367" s="35">
        <v>1</v>
      </c>
      <c r="J367" s="1"/>
      <c r="K367" s="1"/>
      <c r="L367" s="1"/>
      <c r="M367" s="5"/>
      <c r="N367" s="1"/>
    </row>
    <row r="368" spans="3:14" x14ac:dyDescent="0.25">
      <c r="C368" s="26" t="s">
        <v>30</v>
      </c>
      <c r="D368" s="36">
        <f>SUM(D365:D367)</f>
        <v>227</v>
      </c>
      <c r="J368" s="1"/>
      <c r="K368" s="1"/>
      <c r="L368" s="1"/>
      <c r="M368" s="5"/>
      <c r="N368" s="1"/>
    </row>
    <row r="369" spans="3:14" x14ac:dyDescent="0.25">
      <c r="J369" s="1"/>
      <c r="K369" s="1"/>
      <c r="L369" s="1"/>
      <c r="M369" s="5"/>
      <c r="N369" s="1"/>
    </row>
    <row r="370" spans="3:14" x14ac:dyDescent="0.25">
      <c r="J370" s="1"/>
      <c r="K370" s="1"/>
      <c r="L370" s="1"/>
      <c r="M370" s="5"/>
      <c r="N370" s="1"/>
    </row>
    <row r="371" spans="3:14" x14ac:dyDescent="0.25">
      <c r="J371" s="1"/>
      <c r="K371" s="1"/>
      <c r="L371" s="1"/>
      <c r="M371" s="5"/>
      <c r="N371" s="1"/>
    </row>
    <row r="372" spans="3:14" x14ac:dyDescent="0.25">
      <c r="J372" s="1"/>
      <c r="K372" s="1"/>
      <c r="L372" s="1"/>
      <c r="M372" s="5"/>
      <c r="N372" s="1"/>
    </row>
    <row r="373" spans="3:14" x14ac:dyDescent="0.25">
      <c r="J373" s="1"/>
      <c r="K373" s="1"/>
      <c r="L373" s="1"/>
      <c r="M373" s="1"/>
      <c r="N373" s="1"/>
    </row>
    <row r="374" spans="3:14" x14ac:dyDescent="0.25">
      <c r="J374" s="1"/>
      <c r="K374" s="1"/>
      <c r="L374" s="1"/>
      <c r="M374" s="5"/>
      <c r="N374" s="1"/>
    </row>
    <row r="379" spans="3:14" ht="15.75" x14ac:dyDescent="0.25">
      <c r="C379" s="92" t="str">
        <f>+$B$240</f>
        <v>Resumen del trimestre octubre-diciembre 2023</v>
      </c>
      <c r="D379" s="93"/>
    </row>
    <row r="380" spans="3:14" x14ac:dyDescent="0.25">
      <c r="C380" s="24" t="s">
        <v>29</v>
      </c>
      <c r="D380" s="24" t="s">
        <v>11</v>
      </c>
    </row>
    <row r="381" spans="3:14" x14ac:dyDescent="0.25">
      <c r="C381" s="25" t="s">
        <v>31</v>
      </c>
      <c r="D381" s="66">
        <f>+D322+D342+D365</f>
        <v>808</v>
      </c>
    </row>
    <row r="382" spans="3:14" x14ac:dyDescent="0.25">
      <c r="C382" s="25" t="s">
        <v>32</v>
      </c>
      <c r="D382" s="66">
        <f>+D323+D343+D366</f>
        <v>122</v>
      </c>
    </row>
    <row r="383" spans="3:14" x14ac:dyDescent="0.25">
      <c r="C383" s="25" t="s">
        <v>33</v>
      </c>
      <c r="D383" s="66">
        <f>+D367+D344+D324</f>
        <v>19</v>
      </c>
    </row>
    <row r="384" spans="3:14" x14ac:dyDescent="0.25">
      <c r="C384" s="26" t="s">
        <v>30</v>
      </c>
      <c r="D384" s="33">
        <f>SUM(D381:D383)</f>
        <v>949</v>
      </c>
    </row>
    <row r="396" spans="3:3" x14ac:dyDescent="0.25">
      <c r="C396" s="70" t="s">
        <v>49</v>
      </c>
    </row>
    <row r="397" spans="3:3" x14ac:dyDescent="0.25">
      <c r="C397" s="70" t="s">
        <v>50</v>
      </c>
    </row>
  </sheetData>
  <sortState xmlns:xlrd2="http://schemas.microsoft.com/office/spreadsheetml/2017/richdata2" ref="C271:D287">
    <sortCondition descending="1" ref="D271:D287"/>
  </sortState>
  <mergeCells count="26">
    <mergeCell ref="B239:D239"/>
    <mergeCell ref="A125:C125"/>
    <mergeCell ref="C23:C24"/>
    <mergeCell ref="D23:D24"/>
    <mergeCell ref="C81:H81"/>
    <mergeCell ref="B36:C36"/>
    <mergeCell ref="C51:G51"/>
    <mergeCell ref="G23:G24"/>
    <mergeCell ref="B23:B24"/>
    <mergeCell ref="B223:D224"/>
    <mergeCell ref="H14:H15"/>
    <mergeCell ref="B33:B34"/>
    <mergeCell ref="C33:C34"/>
    <mergeCell ref="D33:D34"/>
    <mergeCell ref="E33:F33"/>
    <mergeCell ref="G33:G34"/>
    <mergeCell ref="H33:H34"/>
    <mergeCell ref="B14:B15"/>
    <mergeCell ref="C14:C15"/>
    <mergeCell ref="D14:D15"/>
    <mergeCell ref="E14:F14"/>
    <mergeCell ref="G14:G15"/>
    <mergeCell ref="H23:H24"/>
    <mergeCell ref="B28:C28"/>
    <mergeCell ref="B19:C19"/>
    <mergeCell ref="E23:F23"/>
  </mergeCells>
  <phoneticPr fontId="5" type="noConversion"/>
  <pageMargins left="0.7" right="0.7" top="0.75" bottom="0.75" header="0.3" footer="0.3"/>
  <pageSetup paperSize="5" scale="45" orientation="landscape" verticalDpi="0" r:id="rId1"/>
  <rowBreaks count="3" manualBreakCount="3">
    <brk id="263" max="14" man="1"/>
    <brk id="330" max="14" man="1"/>
    <brk id="400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Estadísticas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2024-01-03T18:47:20Z</cp:lastPrinted>
  <dcterms:created xsi:type="dcterms:W3CDTF">2023-04-05T14:12:36Z</dcterms:created>
  <dcterms:modified xsi:type="dcterms:W3CDTF">2024-03-21T13:59:19Z</dcterms:modified>
</cp:coreProperties>
</file>