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anificacion y Desarrollo\COMPARTIDO\Katherine RAI\Estadísticas 2025\3er. Trimestre\"/>
    </mc:Choice>
  </mc:AlternateContent>
  <xr:revisionPtr revIDLastSave="0" documentId="8_{2AFA5BBF-9033-4DCB-8B72-F2185A5D32EB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Estadísticas!$A$1:$K$418</definedName>
    <definedName name="OLE_LINK1" localSheetId="0">Estadísticas!#REF!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8" i="1" l="1"/>
  <c r="C238" i="1"/>
  <c r="D238" i="1"/>
  <c r="B264" i="1"/>
  <c r="C264" i="1"/>
  <c r="C313" i="1" s="1"/>
  <c r="D264" i="1"/>
  <c r="E263" i="1"/>
  <c r="E262" i="1"/>
  <c r="E237" i="1"/>
  <c r="E236" i="1"/>
  <c r="F46" i="1"/>
  <c r="E46" i="1"/>
  <c r="D38" i="1"/>
  <c r="D39" i="1"/>
  <c r="D40" i="1"/>
  <c r="D41" i="1"/>
  <c r="D42" i="1"/>
  <c r="D43" i="1"/>
  <c r="D44" i="1"/>
  <c r="D45" i="1"/>
  <c r="D37" i="1"/>
  <c r="D27" i="1"/>
  <c r="D28" i="1"/>
  <c r="D29" i="1"/>
  <c r="D30" i="1"/>
  <c r="D31" i="1"/>
  <c r="D26" i="1"/>
  <c r="D16" i="1"/>
  <c r="D17" i="1"/>
  <c r="D18" i="1"/>
  <c r="D19" i="1"/>
  <c r="D20" i="1"/>
  <c r="D15" i="1"/>
  <c r="B309" i="1"/>
  <c r="B285" i="1"/>
  <c r="E264" i="1" l="1"/>
  <c r="F263" i="1" s="1"/>
  <c r="C314" i="1"/>
  <c r="D46" i="1"/>
  <c r="E238" i="1"/>
  <c r="F237" i="1" s="1"/>
  <c r="C312" i="1"/>
  <c r="G54" i="1"/>
  <c r="F54" i="1"/>
  <c r="F32" i="1"/>
  <c r="G53" i="1" s="1"/>
  <c r="E32" i="1"/>
  <c r="F53" i="1" s="1"/>
  <c r="F21" i="1"/>
  <c r="G52" i="1" s="1"/>
  <c r="E21" i="1"/>
  <c r="F52" i="1" s="1"/>
  <c r="D21" i="1"/>
  <c r="E52" i="1" s="1"/>
  <c r="F262" i="1" l="1"/>
  <c r="F236" i="1"/>
  <c r="E54" i="1"/>
  <c r="D32" i="1"/>
  <c r="E53" i="1" s="1"/>
  <c r="C211" i="1"/>
  <c r="C212" i="1"/>
  <c r="C213" i="1"/>
  <c r="C214" i="1"/>
  <c r="C215" i="1"/>
  <c r="C216" i="1"/>
  <c r="C210" i="1"/>
  <c r="C179" i="1"/>
  <c r="B159" i="5"/>
  <c r="B158" i="5"/>
  <c r="B157" i="5"/>
  <c r="B154" i="5"/>
  <c r="B146" i="5"/>
  <c r="B139" i="5"/>
  <c r="B131" i="5"/>
  <c r="A130" i="5"/>
  <c r="B148" i="5"/>
  <c r="A129" i="5"/>
  <c r="B141" i="5"/>
  <c r="A128" i="5"/>
  <c r="B134" i="5"/>
  <c r="B124" i="5"/>
  <c r="C122" i="5"/>
  <c r="B105" i="5"/>
  <c r="C103" i="5"/>
  <c r="B99" i="5"/>
  <c r="C98" i="5"/>
  <c r="B88" i="5"/>
  <c r="B87" i="5"/>
  <c r="B86" i="5"/>
  <c r="B85" i="5"/>
  <c r="B84" i="5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/>
  <c r="E19" i="5"/>
  <c r="E34" i="5"/>
  <c r="D19" i="5"/>
  <c r="D34" i="5"/>
  <c r="C19" i="5"/>
  <c r="C34" i="5"/>
  <c r="E11" i="5"/>
  <c r="D11" i="5"/>
  <c r="D33" i="5"/>
  <c r="C11" i="5"/>
  <c r="C33" i="5"/>
  <c r="C97" i="5"/>
  <c r="C99" i="5"/>
  <c r="C104" i="5"/>
  <c r="C105" i="5"/>
  <c r="B91" i="5"/>
  <c r="C116" i="5"/>
  <c r="A101" i="5"/>
  <c r="A126" i="5"/>
  <c r="C111" i="5"/>
  <c r="C119" i="5"/>
  <c r="D36" i="5"/>
  <c r="E36" i="5"/>
  <c r="C112" i="5"/>
  <c r="C120" i="5"/>
  <c r="B160" i="5"/>
  <c r="A82" i="5"/>
  <c r="C115" i="5"/>
  <c r="C123" i="5"/>
  <c r="C36" i="5"/>
  <c r="C109" i="5"/>
  <c r="C113" i="5"/>
  <c r="C117" i="5"/>
  <c r="C121" i="5"/>
  <c r="C110" i="5"/>
  <c r="C114" i="5"/>
  <c r="C118" i="5"/>
  <c r="C195" i="1"/>
  <c r="C90" i="1"/>
  <c r="B207" i="1" s="1"/>
  <c r="B380" i="1" s="1"/>
  <c r="C164" i="1"/>
  <c r="A155" i="5"/>
  <c r="A107" i="5"/>
  <c r="C124" i="5"/>
  <c r="C383" i="1"/>
  <c r="C382" i="1"/>
  <c r="C300" i="1"/>
  <c r="D297" i="1" s="1"/>
  <c r="C384" i="1"/>
  <c r="C364" i="1"/>
  <c r="D105" i="1"/>
  <c r="B314" i="1"/>
  <c r="C369" i="1" s="1"/>
  <c r="B313" i="1"/>
  <c r="C357" i="1" s="1"/>
  <c r="B312" i="1"/>
  <c r="C334" i="1" s="1"/>
  <c r="C104" i="1"/>
  <c r="C103" i="1"/>
  <c r="C102" i="1"/>
  <c r="C94" i="1"/>
  <c r="C93" i="1"/>
  <c r="C92" i="1"/>
  <c r="C376" i="1"/>
  <c r="C341" i="1"/>
  <c r="C315" i="1"/>
  <c r="G95" i="1"/>
  <c r="F95" i="1"/>
  <c r="E95" i="1"/>
  <c r="D95" i="1"/>
  <c r="D55" i="1"/>
  <c r="D291" i="1" l="1"/>
  <c r="C385" i="1"/>
  <c r="C217" i="1"/>
  <c r="F55" i="1"/>
  <c r="D293" i="1"/>
  <c r="D289" i="1"/>
  <c r="D294" i="1"/>
  <c r="D292" i="1"/>
  <c r="D296" i="1"/>
  <c r="D298" i="1"/>
  <c r="G55" i="1"/>
  <c r="D295" i="1"/>
  <c r="D287" i="1"/>
  <c r="D288" i="1"/>
  <c r="D299" i="1"/>
  <c r="D290" i="1"/>
  <c r="E55" i="1" l="1"/>
  <c r="D3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315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<sst xmlns="http://schemas.openxmlformats.org/spreadsheetml/2006/main" count="459" uniqueCount="192">
  <si>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</si>
  <si>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</si>
  <si>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</si>
  <si>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</si>
  <si>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</si>
  <si>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</si>
  <si>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</si>
  <si>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</si>
  <si>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</si>
  <si>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</si>
  <si>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</si>
  <si>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</si>
  <si>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</si>
  <si>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</si>
  <si>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</si>
  <si>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</si>
  <si>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</si>
  <si>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</si>
  <si>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</si>
  <si>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</si>
  <si>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</si>
  <si>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</si>
  <si>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</si>
  <si>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</si>
  <si>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</si>
  <si>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</si>
  <si>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</si>
  <si>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</si>
  <si>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</si>
  <si>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</si>
  <si>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</si>
  <si>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</si>
  <si>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</si>
  <si>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</si>
  <si>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</si>
  <si>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</si>
  <si>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</si>
  <si>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</si>
  <si>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</si>
  <si>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</si>
  <si>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</si>
  <si>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</si>
  <si>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</si>
  <si>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</si>
  <si>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</si>
  <si>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</si>
  <si>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</si>
  <si>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</si>
  <si>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</si>
  <si>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</si>
  <si>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</si>
  <si>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</si>
  <si>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</si>
  <si>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</si>
  <si>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</si>
  <si>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</si>
  <si>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</si>
  <si>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</si>
  <si>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</si>
  <si>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</si>
  <si>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</si>
  <si>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</si>
  <si>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</si>
  <si>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</si>
  <si>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</si>
  <si>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</si>
  <si>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</si>
  <si>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</si>
  <si>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</si>
  <si>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</si>
  <si>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</si>
  <si>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</si>
  <si>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</si>
  <si>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</si>
  <si>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</si>
  <si>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</si>
  <si>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</si>
  <si>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</si>
  <si>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</si>
  <si>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</si>
  <si>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</si>
  <si>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</si>
  <si>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</si>
  <si>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</si>
  <si>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</si>
  <si>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</si>
  <si>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</si>
  <si>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</si>
  <si>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</si>
  <si>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</si>
  <si>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</si>
  <si>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</si>
  <si>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</si>
  <si>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</si>
  <si>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</si>
  <si>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</si>
  <si>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</si>
  <si>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</si>
  <si>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</si>
  <si>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</si>
  <si>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</si>
  <si>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</si>
  <si>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</si>
  <si>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</si>
  <si>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</si>
  <si>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</si>
  <si>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</si>
  <si>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</si>
  <si>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</si>
  <si>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</si>
  <si>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</si>
  <si>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</si>
  <si>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</si>
  <si>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</si>
  <si>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</si>
  <si>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</si>
  <si>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</si>
  <si>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</si>
  <si>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</si>
  <si>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</si>
  <si>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</si>
  <si>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-</t>
  </si>
  <si>
    <t>Actividades de Inspectorías</t>
  </si>
  <si>
    <t>Solicitud de registros en físicos por género.</t>
  </si>
  <si>
    <t xml:space="preserve">                    Estadísticas trimestre julio-septiembre 2025.</t>
  </si>
  <si>
    <t>Estadística julio 2025</t>
  </si>
  <si>
    <t>Estadística agosto 2025</t>
  </si>
  <si>
    <t>Estadística septiembre 2025</t>
  </si>
  <si>
    <t>Julio</t>
  </si>
  <si>
    <t>Agosto</t>
  </si>
  <si>
    <t>Septiembre</t>
  </si>
  <si>
    <t>Resumen del trimestre julio-septiembre 2025</t>
  </si>
  <si>
    <t>Julio-septiembre 2025</t>
  </si>
  <si>
    <t xml:space="preserve">                                Solicitud de registros onlíne por género
</t>
  </si>
  <si>
    <t>Cantidad de actividades en julio:   6</t>
  </si>
  <si>
    <t>Gestion Cultural, economia para el desarrollo y derechos de autor - Ministerio de Cultura - ONDA - Promypime - Dajabon</t>
  </si>
  <si>
    <t xml:space="preserve">Gestores Culturales - Musicos - Editores - Escritores - Docentes - Dramaturgos - Artistas Plasticos - Creadores de Contenido </t>
  </si>
  <si>
    <t>02 de Julio 2025</t>
  </si>
  <si>
    <t>Gestion Cultural, economia para el desarrollo y derechos de autor - Ministerio de Cultura - ONDA - Promypime - Santiago de los Caballeros</t>
  </si>
  <si>
    <t>11 de Julio 2025</t>
  </si>
  <si>
    <t>Derecho de autor en el mercado de los libros - Biblioteca Nacional Pedro Henriquez Ureña</t>
  </si>
  <si>
    <t>Editores - Escritores - Compositores - Docentes - Abogados - Colaboradores ONDA</t>
  </si>
  <si>
    <t>17 de Julio 2025</t>
  </si>
  <si>
    <t>La ONDA: Proteccion del derecho de autor - Foro Malla Naranja</t>
  </si>
  <si>
    <t>Estudiantes Liberales UNIBE - Gestor Cultural</t>
  </si>
  <si>
    <t>18 de Julio 2025</t>
  </si>
  <si>
    <t>Gestion Cultural, economia para el desarrollo y derechos de autor - Ministerio de Cultura - ONDA - Promypime -  San Francisco de Macoris)</t>
  </si>
  <si>
    <t>31 de Julio 2025</t>
  </si>
  <si>
    <t>Cantidad de actividades en agosto:   6</t>
  </si>
  <si>
    <t>Gestion Cultural, economia para el desarrollo y derechos de autor - Ministerio de Cultura - ONDA - Promypime - Montecristi</t>
  </si>
  <si>
    <t>21 de Agosto 2025.</t>
  </si>
  <si>
    <t>07 de agosto 2025.</t>
  </si>
  <si>
    <t>El registro de la obra cinematografica ante la DGCINE - ONDA</t>
  </si>
  <si>
    <t>Productores Cinematografico - Guionista - Abogados - Docentes</t>
  </si>
  <si>
    <t>19 de agosto 2025.</t>
  </si>
  <si>
    <t>Jornada ISBN, ISSN, Derecho de Autor: Editoras Dominicana</t>
  </si>
  <si>
    <t>Editores - Escritores - Docentes - Gestor Cultural - Funcionario de Gobierno</t>
  </si>
  <si>
    <t>20 y 21 de Agosto 2025.</t>
  </si>
  <si>
    <t>Inteligencia Artificial en la Industria Cultural y Creativa, Ministerio de Cultura</t>
  </si>
  <si>
    <t>27 de Agosto de 2025.</t>
  </si>
  <si>
    <t>Gestion Cultural, economia para el desarrollo y derechos de autor - Ministerio de Cultura - ONDA - Promypime - Haina, San Cristobal</t>
  </si>
  <si>
    <t>27 de Agosto 2025</t>
  </si>
  <si>
    <t xml:space="preserve">Gestores Culturales - Musicos - Editores - Escritores - Docentes - Dramaturgos - Artistas Plasticos - Creadores de Contenido. </t>
  </si>
  <si>
    <t>Formacion ABC - Segunda Version para Colaboradores ONDA</t>
  </si>
  <si>
    <t>Colaboradores de ONDA</t>
  </si>
  <si>
    <t>8,12,15,19,22,26 y 29, De: 2:00 P.M. A 4:00 P.M.  (Presencial)Salon de confe-rencia ONDA.</t>
  </si>
  <si>
    <t xml:space="preserve">Charla ABC de derecho de autor en la musica y obras artesanales DEMA - ONDA - Region Norte </t>
  </si>
  <si>
    <t>Docentes -  Estudiantes Mencion Musica - Artesania</t>
  </si>
  <si>
    <t>15/09/2025, De 9 A 10 A.M. (Virtual)</t>
  </si>
  <si>
    <t>Charla ABC, de derecho de autor en la musica y obras artesanales Onda (La Vega-Virtual)</t>
  </si>
  <si>
    <t>15/09/2025, De 2 A 3:30 P.M. ( Virtual)</t>
  </si>
  <si>
    <t>18/09/2025, De 9 A 11:30 A.M( Virtual)</t>
  </si>
  <si>
    <t>Charla ABC, de derecho de autor en la musica y obras artesanales Onda - DEMA - ONDA (Santiago)</t>
  </si>
  <si>
    <t>Docentes y Estudiantes</t>
  </si>
  <si>
    <t>19/09/2025, De 9 A 10:30 A.M ( Virtual)</t>
  </si>
  <si>
    <t>Gestion Cultural, economia para el desarrollo y derechos de autor - Ministerio de Cultura - ONDA - Promypime - Sabaneta, Santiago Rodriguez</t>
  </si>
  <si>
    <t>Gestores Culturales - Musicos - Editores - Escritores - Docentes - Dramaturgos - Artistas Plasticos - Creadores de Contenido - Gobernacion Provincial</t>
  </si>
  <si>
    <t>11/09/2025 (Presencial).</t>
  </si>
  <si>
    <t xml:space="preserve">Charla ABC de Derecho de autor obras literarias, musica  ONDA - DEMA - Feria del Libro Biblioteca Nacional </t>
  </si>
  <si>
    <t>29/09/2025  (Presencial)</t>
  </si>
  <si>
    <t>“Creatividad con Propiedad: Derecho de Autor en las Industrias Creativas”  - INTEC ONDA</t>
  </si>
  <si>
    <t>Docente y Estudiantes</t>
  </si>
  <si>
    <t>30/09/2025 De: 2:00 P.M. A 4: 00 P.M. (Virtual)</t>
  </si>
  <si>
    <t>“Rol de la ONDA y su  impacto en la sociedad educativa  - UAPA ONDA</t>
  </si>
  <si>
    <t>Docente y Estudiantes Postgrado</t>
  </si>
  <si>
    <t>30/09/2025 De: 6:00p.m. a 7:00p.m. (Virtual</t>
  </si>
  <si>
    <t>Cantidad de actividades en septiembre:  9</t>
  </si>
  <si>
    <t>Registro de producción letras para obras musicales (6-15)</t>
  </si>
  <si>
    <t>Registro de pintura</t>
  </si>
  <si>
    <t>Registro de escultura</t>
  </si>
  <si>
    <t>Registro de obras musicales 
con letra o sin ella</t>
  </si>
  <si>
    <t>Registro de revistas, folletos,
agendas, sermones, novelas
cuentos, manuales, entre otras análogas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</si>
</sst>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1"/>
      <color theme="1"/>
      <name val="Quattrocento Sans"/>
      <family val="2"/>
    </font>
    <font>
      <sz val="11.5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7" fillId="6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7" fillId="7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8" fillId="0" borderId="0" xfId="0" applyFont="1"/>
    <xf numFmtId="0" fontId="5" fillId="3" borderId="4" xfId="0" applyFont="1" applyFill="1" applyBorder="1" applyAlignment="1">
      <alignment horizontal="center" vertical="center" wrapText="1"/>
    </xf>
    <xf numFmtId="164" fontId="1" fillId="7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1" fillId="7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9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8" borderId="7" xfId="0" applyFont="1" applyFill="1" applyBorder="1" applyAlignment="1">
      <alignment horizontal="right" vertical="center" wrapText="1"/>
    </xf>
    <xf numFmtId="0" fontId="8" fillId="8" borderId="8" xfId="0" applyFont="1" applyFill="1" applyBorder="1" applyAlignment="1">
      <alignment horizontal="right" vertical="center" wrapText="1"/>
    </xf>
    <xf numFmtId="0" fontId="5" fillId="0" borderId="0" xfId="0" applyFont="1"/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20" fillId="0" borderId="0" xfId="0" applyFont="1"/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11" fillId="0" borderId="0" xfId="0" applyFont="1" applyAlignment="1">
      <alignment vertical="center" wrapText="1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vertical="center"/>
    </xf>
    <xf numFmtId="17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13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top"/>
    </xf>
    <xf numFmtId="0" fontId="14" fillId="0" borderId="4" xfId="0" applyFont="1" applyBorder="1" applyAlignment="1">
      <alignment horizontal="center" vertical="top" wrapText="1"/>
    </xf>
    <xf numFmtId="165" fontId="0" fillId="0" borderId="4" xfId="0" applyNumberFormat="1" applyBorder="1" applyAlignment="1">
      <alignment horizontal="right" vertical="center"/>
    </xf>
    <xf numFmtId="166" fontId="1" fillId="0" borderId="4" xfId="1" applyNumberFormat="1" applyFont="1" applyFill="1" applyBorder="1"/>
    <xf numFmtId="165" fontId="1" fillId="0" borderId="4" xfId="1" applyNumberFormat="1" applyFont="1" applyFill="1" applyBorder="1"/>
    <xf numFmtId="164" fontId="0" fillId="0" borderId="4" xfId="1" applyNumberFormat="1" applyFont="1" applyFill="1" applyBorder="1" applyAlignment="1">
      <alignment horizontal="right"/>
    </xf>
    <xf numFmtId="0" fontId="8" fillId="4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/>
    </xf>
    <xf numFmtId="0" fontId="23" fillId="0" borderId="12" xfId="0" applyFont="1" applyBorder="1" applyAlignment="1">
      <alignment vertical="top" wrapText="1"/>
    </xf>
    <xf numFmtId="15" fontId="0" fillId="0" borderId="12" xfId="0" applyNumberFormat="1" applyBorder="1" applyAlignment="1">
      <alignment horizontal="left" vertical="top" wrapText="1"/>
    </xf>
    <xf numFmtId="0" fontId="24" fillId="0" borderId="12" xfId="0" applyFont="1" applyBorder="1" applyAlignment="1">
      <alignment horizontal="center" vertical="top" wrapText="1"/>
    </xf>
    <xf numFmtId="0" fontId="11" fillId="5" borderId="5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1" fillId="5" borderId="7" xfId="0" applyFont="1" applyFill="1" applyBorder="1" applyAlignment="1">
      <alignment vertical="center"/>
    </xf>
    <xf numFmtId="3" fontId="11" fillId="5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1" fillId="5" borderId="8" xfId="0" applyFont="1" applyFill="1" applyBorder="1" applyAlignment="1">
      <alignment vertical="center"/>
    </xf>
    <xf numFmtId="166" fontId="0" fillId="0" borderId="4" xfId="0" applyNumberFormat="1" applyBorder="1"/>
    <xf numFmtId="0" fontId="1" fillId="0" borderId="0" xfId="0" applyFont="1" applyAlignment="1">
      <alignment horizontal="left" vertical="center"/>
    </xf>
    <xf numFmtId="0" fontId="1" fillId="9" borderId="0" xfId="0" applyFont="1" applyFill="1"/>
    <xf numFmtId="0" fontId="0" fillId="9" borderId="0" xfId="0" applyFill="1"/>
    <xf numFmtId="0" fontId="0" fillId="9" borderId="0" xfId="0" applyFill="1" applyAlignment="1">
      <alignment horizontal="left"/>
    </xf>
    <xf numFmtId="0" fontId="1" fillId="9" borderId="9" xfId="0" applyFont="1" applyFill="1" applyBorder="1" applyAlignment="1">
      <alignment horizontal="left" vertical="center"/>
    </xf>
    <xf numFmtId="0" fontId="0" fillId="9" borderId="9" xfId="0" applyFill="1" applyBorder="1" applyAlignment="1">
      <alignment horizontal="left"/>
    </xf>
    <xf numFmtId="0" fontId="1" fillId="9" borderId="15" xfId="0" applyFont="1" applyFill="1" applyBorder="1"/>
    <xf numFmtId="0" fontId="1" fillId="9" borderId="17" xfId="0" applyFont="1" applyFill="1" applyBorder="1"/>
    <xf numFmtId="0" fontId="1" fillId="9" borderId="4" xfId="0" applyFont="1" applyFill="1" applyBorder="1"/>
    <xf numFmtId="16" fontId="21" fillId="0" borderId="12" xfId="0" applyNumberFormat="1" applyFont="1" applyBorder="1" applyAlignment="1">
      <alignment horizontal="left" vertical="top" wrapText="1"/>
    </xf>
    <xf numFmtId="0" fontId="6" fillId="9" borderId="4" xfId="0" applyFont="1" applyFill="1" applyBorder="1" applyAlignment="1">
      <alignment horizontal="center" vertical="center"/>
    </xf>
    <xf numFmtId="9" fontId="6" fillId="9" borderId="14" xfId="2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left"/>
    </xf>
    <xf numFmtId="0" fontId="5" fillId="10" borderId="18" xfId="0" applyFont="1" applyFill="1" applyBorder="1" applyAlignment="1">
      <alignment horizontal="center" vertical="center"/>
    </xf>
    <xf numFmtId="9" fontId="5" fillId="9" borderId="14" xfId="0" applyNumberFormat="1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right" vertical="center"/>
    </xf>
    <xf numFmtId="0" fontId="12" fillId="0" borderId="20" xfId="0" applyFont="1" applyBorder="1" applyAlignment="1">
      <alignment vertical="center"/>
    </xf>
    <xf numFmtId="0" fontId="11" fillId="5" borderId="4" xfId="0" applyFont="1" applyFill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3" fillId="0" borderId="0" xfId="0" applyFont="1"/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5" fillId="10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center" vertical="center"/>
    </xf>
    <xf numFmtId="9" fontId="5" fillId="9" borderId="0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Estadísticas!$D$51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Estadísticas!$C$52:$C$54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Estadísticas!$D$52:$D$54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Actividades de inspectorías trimestre  julio-septiembre 2025</a:t>
            </a:r>
          </a:p>
        </c:rich>
      </c:tx>
      <c:layout>
        <c:manualLayout>
          <c:xMode val="edge"/>
          <c:yMode val="edge"/>
          <c:x val="0.22674414174249385"/>
          <c:y val="1.6996162480636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Estadísticas!$C$209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3.7314726948545372E-3"/>
                  <c:y val="1.2644604079003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5.3863516053869978E-2"/>
                  <c:y val="-9.1434914533488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6.2305604995185809E-2"/>
                  <c:y val="-8.883931340034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dLbl>
              <c:idx val="4"/>
              <c:layout>
                <c:manualLayout>
                  <c:x val="3.9702222907661497E-2"/>
                  <c:y val="-0.11561292201988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C1-461E-B88F-222AE1230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Estadísticas!$B$210:$B$216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Estadísticas!$C$210:$C$216</c:f>
              <c:numCache>
                <c:formatCode>General</c:formatCode>
                <c:ptCount val="7"/>
                <c:pt idx="0">
                  <c:v>20</c:v>
                </c:pt>
                <c:pt idx="1">
                  <c:v>11</c:v>
                </c:pt>
                <c:pt idx="2">
                  <c:v>5</c:v>
                </c:pt>
                <c:pt idx="3">
                  <c:v>38</c:v>
                </c:pt>
                <c:pt idx="4">
                  <c:v>38</c:v>
                </c:pt>
                <c:pt idx="5">
                  <c:v>2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/>
              <a:t>resumen del trimestre julio- septiembre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50053649761732"/>
          <c:y val="0.1357972278933188"/>
          <c:w val="0.7353626421697288"/>
          <c:h val="0.73783209390492854"/>
        </c:manualLayout>
      </c:layout>
      <c:pie3DChart>
        <c:varyColors val="1"/>
        <c:ser>
          <c:idx val="0"/>
          <c:order val="0"/>
          <c:tx>
            <c:strRef>
              <c:f>Estadísticas!$C$381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6CA-4F46-A9B3-2729E5042AC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86CA-4F46-A9B3-2729E5042ACC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6CA-4F46-A9B3-2729E5042AC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Estadísticas!$B$382:$B$384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Estadísticas!$C$382:$C$384</c:f>
              <c:numCache>
                <c:formatCode>_(* #,##0_);_(* \(#,##0\);_(* "-"??_);_(@_)</c:formatCode>
                <c:ptCount val="3"/>
                <c:pt idx="0">
                  <c:v>2621</c:v>
                </c:pt>
                <c:pt idx="1">
                  <c:v>712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 julio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Estadísticas!$C$337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Estadísticas!$B$338:$B$340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Estadísticas!$C$338:$C$340</c:f>
              <c:numCache>
                <c:formatCode>_(* #,##0_);_(* \(#,##0\);_(* "-"??_);_(@_)</c:formatCode>
                <c:ptCount val="3"/>
                <c:pt idx="0">
                  <c:v>644</c:v>
                </c:pt>
                <c:pt idx="1">
                  <c:v>295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Estadísticas!$G$91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Estadísticas!$C$92:$C$94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Estadísticas!$G$92:$G$94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Categorías solicitudes presenciales</a:t>
            </a:r>
          </a:p>
        </c:rich>
      </c:tx>
      <c:layout>
        <c:manualLayout>
          <c:xMode val="edge"/>
          <c:yMode val="edge"/>
          <c:x val="0.38082383833979883"/>
          <c:y val="2.7926015297783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35709469768935276"/>
          <c:w val="0.67724569227507003"/>
          <c:h val="0.4382079466931094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Pt>
            <c:idx val="12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49C-4F7E-9284-CBC9AEC29AB8}"/>
              </c:ext>
            </c:extLst>
          </c:dPt>
          <c:dLbls>
            <c:dLbl>
              <c:idx val="0"/>
              <c:layout>
                <c:manualLayout>
                  <c:x val="0.14259103072798321"/>
                  <c:y val="-0.157257729542737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0.30270949760921689"/>
                  <c:y val="0.188941706082809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0.2520772815003996"/>
                  <c:y val="-0.246484027608351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0.42686492520803332"/>
                  <c:y val="0.27801103914331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0.32995671076399102"/>
                  <c:y val="-4.42383349641953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-0.10104896082947164"/>
                  <c:y val="0.41607312907770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-0.36857728358961678"/>
                  <c:y val="-1.99007606763089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-0.35475071935610841"/>
                  <c:y val="9.3565899505669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-0.36415231347639021"/>
                  <c:y val="0.326989148864911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-0.26436233214366678"/>
                  <c:y val="-6.09292496651196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0"/>
              <c:layout>
                <c:manualLayout>
                  <c:x val="-0.37594383164411788"/>
                  <c:y val="-0.260759098504941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9-4BCA-94A4-98FD6BC863B0}"/>
                </c:ext>
              </c:extLst>
            </c:dLbl>
            <c:dLbl>
              <c:idx val="11"/>
              <c:layout>
                <c:manualLayout>
                  <c:x val="-0.12462366676019018"/>
                  <c:y val="-0.15569704267436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dLbl>
              <c:idx val="12"/>
              <c:layout>
                <c:manualLayout>
                  <c:x val="-2.1799398002439602E-2"/>
                  <c:y val="-0.251294851985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49C-4F7E-9284-CBC9AEC29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Estadísticas!$B$287:$B$299</c:f>
              <c:strCache>
                <c:ptCount val="13"/>
                <c:pt idx="0">
                  <c:v>Registro de letras para una 
obra musical</c:v>
                </c:pt>
                <c:pt idx="1">
                  <c:v>Registro de obras musicales 
con letra o sin ella</c:v>
                </c:pt>
                <c:pt idx="2">
                  <c:v>Registro de libros</c:v>
                </c:pt>
                <c:pt idx="3">
                  <c:v>Registro de producción letras para obras musicales (6-15)</c:v>
                </c:pt>
                <c:pt idx="4">
                  <c:v>Registro de pintura</c:v>
                </c:pt>
                <c:pt idx="5">
                  <c:v>Registro de revistas, folletos,
agendas, sermones, novelas
cuentos, manuales, entre otras análogas</c:v>
                </c:pt>
                <c:pt idx="6">
                  <c:v>Registro proyecto</c:v>
                </c:pt>
                <c:pt idx="7">
                  <c:v>Registro de producción de 
obras musicales con letras o sin ellas (6-15)</c:v>
                </c:pt>
                <c:pt idx="8">
                  <c:v>Registro de dibujo</c:v>
                </c:pt>
                <c:pt idx="9">
                  <c:v>Guion cinematográfico y 
documental (corto metraje)</c:v>
                </c:pt>
                <c:pt idx="10">
                  <c:v>Guion cinematográfico y 
documental (largo metraje)</c:v>
                </c:pt>
                <c:pt idx="11">
                  <c:v>Registro de escultura</c:v>
                </c:pt>
                <c:pt idx="12">
                  <c:v>Registro de poemas</c:v>
                </c:pt>
              </c:strCache>
            </c:strRef>
          </c:cat>
          <c:val>
            <c:numRef>
              <c:f>Estadísticas!$C$287:$C$299</c:f>
              <c:numCache>
                <c:formatCode>General</c:formatCode>
                <c:ptCount val="13"/>
                <c:pt idx="0">
                  <c:v>1833</c:v>
                </c:pt>
                <c:pt idx="1">
                  <c:v>567</c:v>
                </c:pt>
                <c:pt idx="2">
                  <c:v>181</c:v>
                </c:pt>
                <c:pt idx="3">
                  <c:v>90</c:v>
                </c:pt>
                <c:pt idx="4">
                  <c:v>48</c:v>
                </c:pt>
                <c:pt idx="5">
                  <c:v>43</c:v>
                </c:pt>
                <c:pt idx="6">
                  <c:v>34</c:v>
                </c:pt>
                <c:pt idx="7">
                  <c:v>29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22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Solicitudes Vs. promedio emisión de certificados</a:t>
            </a:r>
            <a:r>
              <a:rPr lang="es-DO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Estadísticas!$C$311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Estadísticas!$B$312:$B$314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Estadísticas!$C$312:$C$314</c:f>
              <c:numCache>
                <c:formatCode>_-* #,##0\ _€_-;\-* #,##0\ _€_-;_-* "-"??\ _€_-;_-@_-</c:formatCode>
                <c:ptCount val="3"/>
                <c:pt idx="0">
                  <c:v>515</c:v>
                </c:pt>
                <c:pt idx="1">
                  <c:v>731</c:v>
                </c:pt>
                <c:pt idx="2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11520"/>
        <c:axId val="571112240"/>
      </c:lineChart>
      <c:lineChart>
        <c:grouping val="standard"/>
        <c:varyColors val="0"/>
        <c:ser>
          <c:idx val="1"/>
          <c:order val="1"/>
          <c:tx>
            <c:strRef>
              <c:f>Estadísticas!$D$311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Estadísticas!$B$312:$B$314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Estadísticas!$D$312:$D$314</c:f>
              <c:numCache>
                <c:formatCode>_-* #,##0.00\ _€_-;\-* #,##0.00\ _€_-;_-* "-"??\ _€_-;_-@_-</c:formatCode>
                <c:ptCount val="3"/>
                <c:pt idx="0">
                  <c:v>0.49</c:v>
                </c:pt>
                <c:pt idx="1">
                  <c:v>0.42</c:v>
                </c:pt>
                <c:pt idx="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02160"/>
        <c:axId val="571099640"/>
      </c:lineChart>
      <c:catAx>
        <c:axId val="571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2240"/>
        <c:crosses val="autoZero"/>
        <c:auto val="1"/>
        <c:lblAlgn val="ctr"/>
        <c:lblOffset val="100"/>
        <c:noMultiLvlLbl val="0"/>
      </c:catAx>
      <c:valAx>
        <c:axId val="57111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1520"/>
        <c:crosses val="autoZero"/>
        <c:crossBetween val="between"/>
      </c:valAx>
      <c:valAx>
        <c:axId val="571099640"/>
        <c:scaling>
          <c:orientation val="minMax"/>
          <c:max val="10"/>
        </c:scaling>
        <c:delete val="0"/>
        <c:axPos val="r"/>
        <c:numFmt formatCode="_-* #,##0.00\ _€_-;\-* #,##0.0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02160"/>
        <c:crosses val="max"/>
        <c:crossBetween val="between"/>
      </c:valAx>
      <c:catAx>
        <c:axId val="57110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099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59096675415572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Estadísticas!$E$91</c:f>
              <c:strCache>
                <c:ptCount val="1"/>
                <c:pt idx="0">
                  <c:v>Acta de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287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F3-40B2-82B0-2D0D887B7330}"/>
                </c:ext>
              </c:extLst>
            </c:dLbl>
            <c:dLbl>
              <c:idx val="1"/>
              <c:layout>
                <c:manualLayout>
                  <c:x val="4.4444444444444446E-2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F3-40B2-82B0-2D0D887B7330}"/>
                </c:ext>
              </c:extLst>
            </c:dLbl>
            <c:dLbl>
              <c:idx val="2"/>
              <c:layout>
                <c:manualLayout>
                  <c:x val="0.1083333333333332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F3-40B2-82B0-2D0D887B7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Estadísticas!$C$92:$C$94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Estadísticas!$E$92:$E$94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3-40B2-82B0-2D0D887B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9612432"/>
        <c:axId val="799614232"/>
        <c:axId val="0"/>
      </c:bar3DChart>
      <c:catAx>
        <c:axId val="79961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9614232"/>
        <c:crosses val="autoZero"/>
        <c:auto val="1"/>
        <c:lblAlgn val="ctr"/>
        <c:lblOffset val="100"/>
        <c:noMultiLvlLbl val="0"/>
      </c:catAx>
      <c:valAx>
        <c:axId val="799614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9961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ysClr val="windowText" lastClr="000000"/>
                </a:solidFill>
              </a:rPr>
              <a:t>Registros en físico por género</a:t>
            </a:r>
          </a:p>
        </c:rich>
      </c:tx>
      <c:layout>
        <c:manualLayout>
          <c:xMode val="edge"/>
          <c:yMode val="edge"/>
          <c:x val="0.25010603005224152"/>
          <c:y val="2.0889483151552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16666666666665E-2"/>
          <c:y val="7.6816023880585949E-2"/>
          <c:w val="0.95416666666666672"/>
          <c:h val="0.755144475597559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Estadísticas!$A$236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5416666666666669E-2"/>
                  <c:y val="-1.124498098646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62-4075-B716-84C1E54CFE1F}"/>
                </c:ext>
              </c:extLst>
            </c:dLbl>
            <c:dLbl>
              <c:idx val="1"/>
              <c:layout>
                <c:manualLayout>
                  <c:x val="9.8752307940901479E-2"/>
                  <c:y val="4.14033002587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62-4075-B716-84C1E54CFE1F}"/>
                </c:ext>
              </c:extLst>
            </c:dLbl>
            <c:dLbl>
              <c:idx val="2"/>
              <c:layout>
                <c:manualLayout>
                  <c:x val="7.9166666666666663E-2"/>
                  <c:y val="-3.092369771277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62-4075-B716-84C1E54CFE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Estadísticas!$B$235:$D$235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Estadísticas!$B$236:$D$236</c:f>
              <c:numCache>
                <c:formatCode>General</c:formatCode>
                <c:ptCount val="3"/>
                <c:pt idx="0">
                  <c:v>192</c:v>
                </c:pt>
                <c:pt idx="1">
                  <c:v>300</c:v>
                </c:pt>
                <c:pt idx="2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2-4075-B716-84C1E54CFE1F}"/>
            </c:ext>
          </c:extLst>
        </c:ser>
        <c:ser>
          <c:idx val="1"/>
          <c:order val="1"/>
          <c:tx>
            <c:strRef>
              <c:f>Estadísticas!$A$237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2916666666666671E-2"/>
                  <c:y val="-2.2489961972927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62-4075-B716-84C1E54CFE1F}"/>
                </c:ext>
              </c:extLst>
            </c:dLbl>
            <c:dLbl>
              <c:idx val="1"/>
              <c:layout>
                <c:manualLayout>
                  <c:x val="6.8749999999999922E-2"/>
                  <c:y val="-1.9678716726311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62-4075-B716-84C1E54CFE1F}"/>
                </c:ext>
              </c:extLst>
            </c:dLbl>
            <c:dLbl>
              <c:idx val="2"/>
              <c:layout>
                <c:manualLayout>
                  <c:x val="7.0833333333333331E-2"/>
                  <c:y val="-3.0923697712775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62-4075-B716-84C1E54CFE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Estadísticas!$B$235:$D$235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Estadísticas!$B$237:$D$237</c:f>
              <c:numCache>
                <c:formatCode>General</c:formatCode>
                <c:ptCount val="3"/>
                <c:pt idx="0">
                  <c:v>36</c:v>
                </c:pt>
                <c:pt idx="1">
                  <c:v>71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62-4075-B716-84C1E54CF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7878912"/>
        <c:axId val="577876392"/>
        <c:axId val="0"/>
      </c:bar3DChart>
      <c:catAx>
        <c:axId val="57787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7876392"/>
        <c:crosses val="autoZero"/>
        <c:auto val="1"/>
        <c:lblAlgn val="ctr"/>
        <c:lblOffset val="100"/>
        <c:noMultiLvlLbl val="0"/>
      </c:catAx>
      <c:valAx>
        <c:axId val="577876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78789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25000">
          <a:schemeClr val="accent5">
            <a:lumMod val="40000"/>
            <a:lumOff val="6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ysClr val="windowText" lastClr="000000"/>
                </a:solidFill>
              </a:rPr>
              <a:t>Registros on line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Estadísticas!$A$262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0697752970566888E-2"/>
                  <c:y val="-2.6908286329591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0-494C-A677-FE31120CB943}"/>
                </c:ext>
              </c:extLst>
            </c:dLbl>
            <c:dLbl>
              <c:idx val="1"/>
              <c:layout>
                <c:manualLayout>
                  <c:x val="6.7956002501530013E-2"/>
                  <c:y val="-3.844040904227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E0-494C-A677-FE31120CB943}"/>
                </c:ext>
              </c:extLst>
            </c:dLbl>
            <c:dLbl>
              <c:idx val="2"/>
              <c:layout>
                <c:manualLayout>
                  <c:x val="5.7337877110665951E-2"/>
                  <c:y val="-4.9972531754956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0-494C-A677-FE31120CB9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Estadísticas!$B$261:$D$261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Estadísticas!$B$262:$D$262</c:f>
              <c:numCache>
                <c:formatCode>General</c:formatCode>
                <c:ptCount val="3"/>
                <c:pt idx="0">
                  <c:v>255</c:v>
                </c:pt>
                <c:pt idx="1">
                  <c:v>291</c:v>
                </c:pt>
                <c:pt idx="2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0-494C-A677-FE31120CB943}"/>
            </c:ext>
          </c:extLst>
        </c:ser>
        <c:ser>
          <c:idx val="1"/>
          <c:order val="1"/>
          <c:tx>
            <c:strRef>
              <c:f>Estadísticas!$A$263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6450502814221222E-2"/>
                  <c:y val="-3.8440409042273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0-494C-A677-FE31120CB943}"/>
                </c:ext>
              </c:extLst>
            </c:dLbl>
            <c:dLbl>
              <c:idx val="1"/>
              <c:layout>
                <c:manualLayout>
                  <c:x val="5.7337877110665868E-2"/>
                  <c:y val="-2.6908286329591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0-494C-A677-FE31120CB943}"/>
                </c:ext>
              </c:extLst>
            </c:dLbl>
            <c:dLbl>
              <c:idx val="2"/>
              <c:layout>
                <c:manualLayout>
                  <c:x val="6.5832377423357041E-2"/>
                  <c:y val="-2.6908286329591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0-494C-A677-FE31120CB9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Estadísticas!$B$261:$D$261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Estadísticas!$B$263:$D$263</c:f>
              <c:numCache>
                <c:formatCode>General</c:formatCode>
                <c:ptCount val="3"/>
                <c:pt idx="0">
                  <c:v>32</c:v>
                </c:pt>
                <c:pt idx="1">
                  <c:v>69</c:v>
                </c:pt>
                <c:pt idx="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0-494C-A677-FE31120C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7502120"/>
        <c:axId val="607502480"/>
        <c:axId val="0"/>
      </c:bar3DChart>
      <c:catAx>
        <c:axId val="60750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7502480"/>
        <c:crosses val="autoZero"/>
        <c:auto val="1"/>
        <c:lblAlgn val="ctr"/>
        <c:lblOffset val="100"/>
        <c:noMultiLvlLbl val="0"/>
      </c:catAx>
      <c:valAx>
        <c:axId val="6075024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750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25000">
          <a:schemeClr val="accent5">
            <a:lumMod val="40000"/>
            <a:lumOff val="6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agosto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Estadísticas!$C$360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B64C-43F2-9990-D1825552C19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64C-43F2-9990-D1825552C19C}"/>
              </c:ext>
            </c:extLst>
          </c:dPt>
          <c:dLbls>
            <c:dLbl>
              <c:idx val="0"/>
              <c:layout>
                <c:manualLayout>
                  <c:x val="0.13927902913444115"/>
                  <c:y val="-3.64640852252068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C-43F2-9990-D1825552C19C}"/>
                </c:ext>
              </c:extLst>
            </c:dLbl>
            <c:dLbl>
              <c:idx val="1"/>
              <c:layout>
                <c:manualLayout>
                  <c:x val="0.12661729921312825"/>
                  <c:y val="-5.3038669418482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4C-43F2-9990-D1825552C19C}"/>
                </c:ext>
              </c:extLst>
            </c:dLbl>
            <c:dLbl>
              <c:idx val="2"/>
              <c:layout>
                <c:manualLayout>
                  <c:x val="0.11606585761203429"/>
                  <c:y val="-6.2983419934448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4C-43F2-9990-D1825552C1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Estadísticas!$B$361:$B$363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Estadísticas!$C$361:$C$363</c:f>
              <c:numCache>
                <c:formatCode>_(* #,##0_);_(* \(#,##0\);_(* "-"??_);_(@_)</c:formatCode>
                <c:ptCount val="3"/>
                <c:pt idx="0">
                  <c:v>1076</c:v>
                </c:pt>
                <c:pt idx="1">
                  <c:v>202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4C-43F2-9990-D1825552C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5677178061615666"/>
          <c:y val="1.7451660625258211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Estadísticas!$E$51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5.1596969515478215E-2"/>
                  <c:y val="0.108932461873638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4780462960244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3.6869184938444427E-3"/>
                  <c:y val="-0.3143064638206217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Estadísticas!$C$52:$C$54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Estadísticas!$E$52:$E$54</c:f>
              <c:numCache>
                <c:formatCode>General</c:formatCode>
                <c:ptCount val="3"/>
                <c:pt idx="0">
                  <c:v>313</c:v>
                </c:pt>
                <c:pt idx="1">
                  <c:v>316</c:v>
                </c:pt>
                <c:pt idx="2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septiembre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Estadísticas!$C$372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CD0-4052-BD42-5CDA6CDC586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CD0-4052-BD42-5CDA6CDC58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CD0-4052-BD42-5CDA6CDC586C}"/>
              </c:ext>
            </c:extLst>
          </c:dPt>
          <c:dLbls>
            <c:dLbl>
              <c:idx val="0"/>
              <c:layout>
                <c:manualLayout>
                  <c:x val="0.10388693735699478"/>
                  <c:y val="-4.1379302173761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D0-4052-BD42-5CDA6CDC586C}"/>
                </c:ext>
              </c:extLst>
            </c:dLbl>
            <c:dLbl>
              <c:idx val="1"/>
              <c:layout>
                <c:manualLayout>
                  <c:x val="5.3003539467854403E-2"/>
                  <c:y val="-7.5235094861383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D0-4052-BD42-5CDA6CDC586C}"/>
                </c:ext>
              </c:extLst>
            </c:dLbl>
            <c:dLbl>
              <c:idx val="2"/>
              <c:layout>
                <c:manualLayout>
                  <c:x val="2.9681982101998509E-2"/>
                  <c:y val="-4.51410569168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D0-4052-BD42-5CDA6CDC58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Estadísticas!$B$373:$B$375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Estadísticas!$C$373:$C$375</c:f>
              <c:numCache>
                <c:formatCode>_(* #,##0_);_(* \(#,##0\);_(* "-"??_);_(@_)</c:formatCode>
                <c:ptCount val="3"/>
                <c:pt idx="0">
                  <c:v>901</c:v>
                </c:pt>
                <c:pt idx="1">
                  <c:v>215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D0-4052-BD42-5CDA6CDC58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Estadísticas!$F$51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Estadísticas!$C$52:$C$54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Estadísticas!$F$52:$F$54</c:f>
              <c:numCache>
                <c:formatCode>General</c:formatCode>
                <c:ptCount val="3"/>
                <c:pt idx="0">
                  <c:v>125</c:v>
                </c:pt>
                <c:pt idx="1">
                  <c:v>162</c:v>
                </c:pt>
                <c:pt idx="2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Estadísticas!$G$51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Estadísticas!$C$52:$C$54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Estadísticas!$G$52:$G$54</c:f>
              <c:numCache>
                <c:formatCode>General</c:formatCode>
                <c:ptCount val="3"/>
                <c:pt idx="0">
                  <c:v>188</c:v>
                </c:pt>
                <c:pt idx="1">
                  <c:v>154</c:v>
                </c:pt>
                <c:pt idx="2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  <a:softEdge rad="12700"/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Estadísticas!$D$91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Estadísticas!$C$92:$C$94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Estadísticas!$D$92:$D$94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Estadísticas!$F$91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Estadísticas!$C$92:$C$94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Estadísticas!$F$92:$F$94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48081382985168E-2"/>
          <c:y val="0.13412820600019251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Estadísticas!$D$101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layout>
                <c:manualLayout>
                  <c:x val="-0.1111402806008384"/>
                  <c:y val="4.47458662427955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layout>
                <c:manualLayout>
                  <c:x val="-0.10781052452685035"/>
                  <c:y val="-0.2676766612277653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layout>
                <c:manualLayout>
                  <c:x val="0.23169048173005055"/>
                  <c:y val="7.57575456304996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Estadísticas!$C$102:$C$104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Estadísticas!$D$102:$D$104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Julio - 2025</a:t>
            </a:r>
          </a:p>
        </c:rich>
      </c:tx>
      <c:layout>
        <c:manualLayout>
          <c:xMode val="edge"/>
          <c:yMode val="edge"/>
          <c:x val="0.45995980321979418"/>
          <c:y val="8.39160931574355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Estadísticas!$C$156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5.4700860590980345E-3"/>
                  <c:y val="-1.486469631003558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-3.0896948691283278E-2"/>
                  <c:y val="-3.4534445739160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4.7533410091569549E-2"/>
                  <c:y val="-4.090083595626283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dLbl>
              <c:idx val="6"/>
              <c:layout>
                <c:manualLayout>
                  <c:x val="4.1025645443235156E-2"/>
                  <c:y val="-4.0540549168024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17-4019-974B-FC4B9FC2BF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Estadísticas!$B$157:$B$163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Estadísticas!$C$157:$C$163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18</c:v>
                </c:pt>
                <c:pt idx="4">
                  <c:v>11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Agosto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Estadísticas!$C$171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Estadísticas!$B$172:$B$178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Estadísticas!$C$172:$C$178</c:f>
              <c:numCache>
                <c:formatCode>General</c:formatCode>
                <c:ptCount val="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11</c:v>
                </c:pt>
                <c:pt idx="4">
                  <c:v>22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Septiembre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0758613073318686"/>
          <c:y val="8.3068003809503993E-2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Estadísticas!$C$187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dLbl>
              <c:idx val="0"/>
              <c:layout>
                <c:manualLayout>
                  <c:x val="4.2581494736198003E-2"/>
                  <c:y val="-1.1806872110889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B8-BF28-6C9F0A0E8C84}"/>
                </c:ext>
              </c:extLst>
            </c:dLbl>
            <c:dLbl>
              <c:idx val="1"/>
              <c:layout>
                <c:manualLayout>
                  <c:x val="1.8629403947086624E-2"/>
                  <c:y val="-1.1806872110889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B8-BF28-6C9F0A0E8C84}"/>
                </c:ext>
              </c:extLst>
            </c:dLbl>
            <c:dLbl>
              <c:idx val="2"/>
              <c:layout>
                <c:manualLayout>
                  <c:x val="3.1936121052148499E-2"/>
                  <c:y val="-2.9517180277225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B8-BF28-6C9F0A0E8C84}"/>
                </c:ext>
              </c:extLst>
            </c:dLbl>
            <c:dLbl>
              <c:idx val="3"/>
              <c:layout>
                <c:manualLayout>
                  <c:x val="2.3952090789111327E-2"/>
                  <c:y val="-8.7294155435611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B8-BF28-6C9F0A0E8C84}"/>
                </c:ext>
              </c:extLst>
            </c:dLbl>
            <c:dLbl>
              <c:idx val="4"/>
              <c:layout>
                <c:manualLayout>
                  <c:x val="1.8629403947086575E-2"/>
                  <c:y val="-1.4674686972627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9D6-BDA7-2C661D4BF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Estadísticas!$B$188:$B$194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Estadísticas!$C$188:$C$194</c:f>
              <c:numCache>
                <c:formatCode>General</c:formatCode>
                <c:ptCount val="7"/>
                <c:pt idx="0">
                  <c:v>10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5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60</xdr:row>
      <xdr:rowOff>127000</xdr:rowOff>
    </xdr:from>
    <xdr:to>
      <xdr:col>2</xdr:col>
      <xdr:colOff>1349375</xdr:colOff>
      <xdr:row>80</xdr:row>
      <xdr:rowOff>149679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1525701</xdr:colOff>
      <xdr:row>60</xdr:row>
      <xdr:rowOff>147409</xdr:rowOff>
    </xdr:from>
    <xdr:to>
      <xdr:col>6</xdr:col>
      <xdr:colOff>158750</xdr:colOff>
      <xdr:row>80</xdr:row>
      <xdr:rowOff>147411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295390</xdr:colOff>
      <xdr:row>60</xdr:row>
      <xdr:rowOff>163286</xdr:rowOff>
    </xdr:from>
    <xdr:to>
      <xdr:col>9</xdr:col>
      <xdr:colOff>825500</xdr:colOff>
      <xdr:row>80</xdr:row>
      <xdr:rowOff>190499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378731</xdr:colOff>
      <xdr:row>109</xdr:row>
      <xdr:rowOff>29484</xdr:rowOff>
    </xdr:from>
    <xdr:to>
      <xdr:col>9</xdr:col>
      <xdr:colOff>825500</xdr:colOff>
      <xdr:row>127</xdr:row>
      <xdr:rowOff>142876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1489981</xdr:colOff>
      <xdr:row>109</xdr:row>
      <xdr:rowOff>29481</xdr:rowOff>
    </xdr:from>
    <xdr:to>
      <xdr:col>6</xdr:col>
      <xdr:colOff>256267</xdr:colOff>
      <xdr:row>127</xdr:row>
      <xdr:rowOff>142874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176894</xdr:colOff>
      <xdr:row>109</xdr:row>
      <xdr:rowOff>27215</xdr:rowOff>
    </xdr:from>
    <xdr:to>
      <xdr:col>2</xdr:col>
      <xdr:colOff>1412875</xdr:colOff>
      <xdr:row>127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929822</xdr:colOff>
      <xdr:row>151</xdr:row>
      <xdr:rowOff>164043</xdr:rowOff>
    </xdr:from>
    <xdr:to>
      <xdr:col>9</xdr:col>
      <xdr:colOff>614590</xdr:colOff>
      <xdr:row>169</xdr:row>
      <xdr:rowOff>111126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968375</xdr:colOff>
      <xdr:row>170</xdr:row>
      <xdr:rowOff>38100</xdr:rowOff>
    </xdr:from>
    <xdr:to>
      <xdr:col>9</xdr:col>
      <xdr:colOff>619125</xdr:colOff>
      <xdr:row>186</xdr:row>
      <xdr:rowOff>142876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981982</xdr:colOff>
      <xdr:row>188</xdr:row>
      <xdr:rowOff>79375</xdr:rowOff>
    </xdr:from>
    <xdr:to>
      <xdr:col>9</xdr:col>
      <xdr:colOff>619125</xdr:colOff>
      <xdr:row>205</xdr:row>
      <xdr:rowOff>79376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979715</xdr:colOff>
      <xdr:row>206</xdr:row>
      <xdr:rowOff>148166</xdr:rowOff>
    </xdr:from>
    <xdr:to>
      <xdr:col>9</xdr:col>
      <xdr:colOff>635000</xdr:colOff>
      <xdr:row>225</xdr:row>
      <xdr:rowOff>238125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219982</xdr:colOff>
      <xdr:row>393</xdr:row>
      <xdr:rowOff>180636</xdr:rowOff>
    </xdr:from>
    <xdr:to>
      <xdr:col>9</xdr:col>
      <xdr:colOff>705303</xdr:colOff>
      <xdr:row>415</xdr:row>
      <xdr:rowOff>95250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330</xdr:row>
      <xdr:rowOff>77106</xdr:rowOff>
    </xdr:from>
    <xdr:to>
      <xdr:col>9</xdr:col>
      <xdr:colOff>650874</xdr:colOff>
      <xdr:row>350</xdr:row>
      <xdr:rowOff>149679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215447</xdr:colOff>
      <xdr:row>128</xdr:row>
      <xdr:rowOff>147412</xdr:rowOff>
    </xdr:from>
    <xdr:to>
      <xdr:col>3</xdr:col>
      <xdr:colOff>412751</xdr:colOff>
      <xdr:row>147</xdr:row>
      <xdr:rowOff>79375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346983</xdr:colOff>
      <xdr:row>285</xdr:row>
      <xdr:rowOff>174625</xdr:rowOff>
    </xdr:from>
    <xdr:to>
      <xdr:col>9</xdr:col>
      <xdr:colOff>639535</xdr:colOff>
      <xdr:row>300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269875</xdr:colOff>
      <xdr:row>307</xdr:row>
      <xdr:rowOff>174626</xdr:rowOff>
    </xdr:from>
    <xdr:to>
      <xdr:col>9</xdr:col>
      <xdr:colOff>650875</xdr:colOff>
      <xdr:row>327</xdr:row>
      <xdr:rowOff>63501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7EBA28-2517-8B0D-945A-13A6C849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371928</xdr:colOff>
      <xdr:row>128</xdr:row>
      <xdr:rowOff>165554</xdr:rowOff>
    </xdr:from>
    <xdr:to>
      <xdr:col>8</xdr:col>
      <xdr:colOff>254000</xdr:colOff>
      <xdr:row>147</xdr:row>
      <xdr:rowOff>158750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340FE4DB-DACB-2C9D-C166-323588231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238124</xdr:colOff>
      <xdr:row>238</xdr:row>
      <xdr:rowOff>176893</xdr:rowOff>
    </xdr:from>
    <xdr:to>
      <xdr:col>9</xdr:col>
      <xdr:colOff>444499</xdr:colOff>
      <xdr:row>257</xdr:row>
      <xdr:rowOff>174625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3E0CF2B5-CA53-8840-38EC-EEB76F150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310695</xdr:colOff>
      <xdr:row>265</xdr:row>
      <xdr:rowOff>102052</xdr:rowOff>
    </xdr:from>
    <xdr:to>
      <xdr:col>9</xdr:col>
      <xdr:colOff>632732</xdr:colOff>
      <xdr:row>284</xdr:row>
      <xdr:rowOff>174625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944F8BA1-1B81-1170-DA4A-1DDFD8B33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285749</xdr:colOff>
      <xdr:row>355</xdr:row>
      <xdr:rowOff>122464</xdr:rowOff>
    </xdr:from>
    <xdr:to>
      <xdr:col>9</xdr:col>
      <xdr:colOff>666750</xdr:colOff>
      <xdr:row>372</xdr:row>
      <xdr:rowOff>40822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D96BC22-B94F-40EC-8081-47098EE3A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275167</xdr:colOff>
      <xdr:row>373</xdr:row>
      <xdr:rowOff>74083</xdr:rowOff>
    </xdr:from>
    <xdr:to>
      <xdr:col>9</xdr:col>
      <xdr:colOff>666750</xdr:colOff>
      <xdr:row>391</xdr:row>
      <xdr:rowOff>10584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2CD7727-947E-411B-A4C3-0316C5E0F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K415"/>
  <sheetViews>
    <sheetView showGridLines="0" tabSelected="1" topLeftCell="A376" zoomScale="70" zoomScaleNormal="70" zoomScaleSheetLayoutView="70" workbookViewId="0">
      <selection activeCell="D361" sqref="D361"/>
    </sheetView>
  </sheetViews>
  <sheetFormatPr baseColWidth="10" defaultRowHeight="15" x14ac:dyDescent="0.25"/>
  <cols>
    <col min="2" max="2" width="28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  <col min="10" max="10" width="15.28515625" customWidth="1"/>
    <col min="11" max="11" width="11.42578125" customWidth="1"/>
  </cols>
  <sheetData>
    <row r="7" spans="1:8" ht="28.5" x14ac:dyDescent="0.45">
      <c r="C7" s="26" t="s">
        <v>124</v>
      </c>
      <c r="D7" s="26"/>
    </row>
    <row r="8" spans="1:8" x14ac:dyDescent="0.25">
      <c r="A8" s="3"/>
    </row>
    <row r="9" spans="1:8" ht="23.25" x14ac:dyDescent="0.35">
      <c r="A9" s="4" t="s">
        <v>9</v>
      </c>
      <c r="D9" s="4"/>
    </row>
    <row r="11" spans="1:8" ht="15.75" x14ac:dyDescent="0.25">
      <c r="B11" s="23" t="s">
        <v>0</v>
      </c>
      <c r="C11" s="56"/>
      <c r="D11" s="54"/>
      <c r="E11" s="54"/>
      <c r="F11" s="54"/>
      <c r="G11" s="54"/>
    </row>
    <row r="12" spans="1:8" s="54" customFormat="1" ht="32.25" customHeight="1" x14ac:dyDescent="0.25">
      <c r="D12" s="55" t="s">
        <v>125</v>
      </c>
      <c r="E12" s="23"/>
    </row>
    <row r="13" spans="1:8" ht="15" customHeight="1" x14ac:dyDescent="0.25">
      <c r="B13" s="142" t="s">
        <v>1</v>
      </c>
      <c r="C13" s="142" t="s">
        <v>2</v>
      </c>
      <c r="D13" s="143" t="s">
        <v>3</v>
      </c>
      <c r="E13" s="144" t="s">
        <v>4</v>
      </c>
      <c r="F13" s="145"/>
      <c r="G13" s="143" t="s">
        <v>5</v>
      </c>
      <c r="H13" s="142" t="s">
        <v>6</v>
      </c>
    </row>
    <row r="14" spans="1:8" x14ac:dyDescent="0.25">
      <c r="B14" s="142"/>
      <c r="C14" s="142"/>
      <c r="D14" s="142"/>
      <c r="E14" s="31" t="s">
        <v>7</v>
      </c>
      <c r="F14" s="31" t="s">
        <v>8</v>
      </c>
      <c r="G14" s="142"/>
      <c r="H14" s="142"/>
    </row>
    <row r="15" spans="1:8" ht="123.75" customHeight="1" x14ac:dyDescent="0.25">
      <c r="B15" s="53">
        <v>1</v>
      </c>
      <c r="C15" s="28" t="s">
        <v>135</v>
      </c>
      <c r="D15" s="53">
        <f>+E15+F15</f>
        <v>76</v>
      </c>
      <c r="E15" s="29">
        <v>36</v>
      </c>
      <c r="F15" s="29">
        <v>40</v>
      </c>
      <c r="G15" s="28" t="s">
        <v>136</v>
      </c>
      <c r="H15" s="128" t="s">
        <v>137</v>
      </c>
    </row>
    <row r="16" spans="1:8" ht="108" customHeight="1" x14ac:dyDescent="0.25">
      <c r="B16" s="53">
        <v>2</v>
      </c>
      <c r="C16" s="28" t="s">
        <v>138</v>
      </c>
      <c r="D16" s="53">
        <f t="shared" ref="D16:D20" si="0">+E16+F16</f>
        <v>64</v>
      </c>
      <c r="E16" s="29">
        <v>26</v>
      </c>
      <c r="F16" s="29">
        <v>38</v>
      </c>
      <c r="G16" s="28" t="s">
        <v>136</v>
      </c>
      <c r="H16" s="128" t="s">
        <v>139</v>
      </c>
    </row>
    <row r="17" spans="2:8" ht="99" customHeight="1" x14ac:dyDescent="0.25">
      <c r="B17" s="53">
        <v>3</v>
      </c>
      <c r="C17" s="28" t="s">
        <v>140</v>
      </c>
      <c r="D17" s="53">
        <f t="shared" si="0"/>
        <v>74</v>
      </c>
      <c r="E17" s="29">
        <v>31</v>
      </c>
      <c r="F17" s="29">
        <v>43</v>
      </c>
      <c r="G17" s="104" t="s">
        <v>141</v>
      </c>
      <c r="H17" s="105" t="s">
        <v>142</v>
      </c>
    </row>
    <row r="18" spans="2:8" ht="99" customHeight="1" x14ac:dyDescent="0.25">
      <c r="B18" s="53">
        <v>4</v>
      </c>
      <c r="C18" s="28" t="s">
        <v>143</v>
      </c>
      <c r="D18" s="53">
        <f t="shared" si="0"/>
        <v>21</v>
      </c>
      <c r="E18" s="29">
        <v>2</v>
      </c>
      <c r="F18" s="29">
        <v>19</v>
      </c>
      <c r="G18" s="104" t="s">
        <v>144</v>
      </c>
      <c r="H18" s="105" t="s">
        <v>145</v>
      </c>
    </row>
    <row r="19" spans="2:8" ht="65.25" customHeight="1" x14ac:dyDescent="0.25">
      <c r="B19" s="53">
        <v>5</v>
      </c>
      <c r="C19" s="28" t="s">
        <v>146</v>
      </c>
      <c r="D19" s="53">
        <f t="shared" si="0"/>
        <v>36</v>
      </c>
      <c r="E19" s="29">
        <v>15</v>
      </c>
      <c r="F19" s="29">
        <v>21</v>
      </c>
      <c r="G19" s="104" t="s">
        <v>136</v>
      </c>
      <c r="H19" s="105" t="s">
        <v>145</v>
      </c>
    </row>
    <row r="20" spans="2:8" ht="94.5" customHeight="1" x14ac:dyDescent="0.25">
      <c r="B20" s="53">
        <v>6</v>
      </c>
      <c r="C20" s="28" t="s">
        <v>146</v>
      </c>
      <c r="D20" s="53">
        <f t="shared" si="0"/>
        <v>42</v>
      </c>
      <c r="E20" s="29">
        <v>15</v>
      </c>
      <c r="F20" s="29">
        <v>27</v>
      </c>
      <c r="G20" s="104" t="s">
        <v>136</v>
      </c>
      <c r="H20" s="105" t="s">
        <v>147</v>
      </c>
    </row>
    <row r="21" spans="2:8" ht="33.75" customHeight="1" x14ac:dyDescent="0.25">
      <c r="B21" s="140" t="s">
        <v>134</v>
      </c>
      <c r="C21" s="141"/>
      <c r="D21" s="25">
        <f>SUM(D15:D20)</f>
        <v>313</v>
      </c>
      <c r="E21" s="25">
        <f>SUM(E15:E20)</f>
        <v>125</v>
      </c>
      <c r="F21" s="25">
        <f>SUM(F15:F20)</f>
        <v>188</v>
      </c>
      <c r="G21" s="27"/>
      <c r="H21" s="30"/>
    </row>
    <row r="22" spans="2:8" ht="37.5" customHeight="1" x14ac:dyDescent="0.25">
      <c r="B22" s="99"/>
      <c r="C22" s="99"/>
      <c r="D22" s="100"/>
      <c r="E22" s="100"/>
      <c r="F22" s="100"/>
    </row>
    <row r="23" spans="2:8" ht="24.75" customHeight="1" x14ac:dyDescent="0.25">
      <c r="D23" s="2" t="s">
        <v>126</v>
      </c>
      <c r="E23" s="1"/>
    </row>
    <row r="24" spans="2:8" ht="33.75" customHeight="1" x14ac:dyDescent="0.25">
      <c r="B24" s="142" t="s">
        <v>1</v>
      </c>
      <c r="C24" s="142" t="s">
        <v>2</v>
      </c>
      <c r="D24" s="143" t="s">
        <v>3</v>
      </c>
      <c r="E24" s="144" t="s">
        <v>4</v>
      </c>
      <c r="F24" s="145"/>
      <c r="G24" s="143" t="s">
        <v>5</v>
      </c>
      <c r="H24" s="142" t="s">
        <v>6</v>
      </c>
    </row>
    <row r="25" spans="2:8" ht="33.75" customHeight="1" x14ac:dyDescent="0.25">
      <c r="B25" s="142"/>
      <c r="C25" s="142"/>
      <c r="D25" s="142"/>
      <c r="E25" s="31" t="s">
        <v>7</v>
      </c>
      <c r="F25" s="31" t="s">
        <v>8</v>
      </c>
      <c r="G25" s="142"/>
      <c r="H25" s="142"/>
    </row>
    <row r="26" spans="2:8" ht="110.25" customHeight="1" x14ac:dyDescent="0.25">
      <c r="B26" s="53">
        <v>1</v>
      </c>
      <c r="C26" s="28" t="s">
        <v>149</v>
      </c>
      <c r="D26" s="53">
        <f>+E26+F26</f>
        <v>48</v>
      </c>
      <c r="E26" s="29">
        <v>20</v>
      </c>
      <c r="F26" s="29">
        <v>28</v>
      </c>
      <c r="G26" s="28" t="s">
        <v>136</v>
      </c>
      <c r="H26" s="128" t="s">
        <v>151</v>
      </c>
    </row>
    <row r="27" spans="2:8" ht="85.5" customHeight="1" x14ac:dyDescent="0.25">
      <c r="B27" s="53">
        <v>2</v>
      </c>
      <c r="C27" s="28" t="s">
        <v>152</v>
      </c>
      <c r="D27" s="53">
        <f t="shared" ref="D27:D31" si="1">+E27+F27</f>
        <v>25</v>
      </c>
      <c r="E27" s="29">
        <v>14</v>
      </c>
      <c r="F27" s="29">
        <v>11</v>
      </c>
      <c r="G27" s="28" t="s">
        <v>153</v>
      </c>
      <c r="H27" s="128" t="s">
        <v>154</v>
      </c>
    </row>
    <row r="28" spans="2:8" ht="98.25" customHeight="1" x14ac:dyDescent="0.25">
      <c r="B28" s="53">
        <v>3</v>
      </c>
      <c r="C28" s="28" t="s">
        <v>155</v>
      </c>
      <c r="D28" s="53">
        <f t="shared" si="1"/>
        <v>64</v>
      </c>
      <c r="E28" s="29">
        <v>34</v>
      </c>
      <c r="F28" s="29">
        <v>30</v>
      </c>
      <c r="G28" s="28" t="s">
        <v>156</v>
      </c>
      <c r="H28" s="128" t="s">
        <v>157</v>
      </c>
    </row>
    <row r="29" spans="2:8" ht="120" x14ac:dyDescent="0.25">
      <c r="B29" s="53">
        <v>4</v>
      </c>
      <c r="C29" s="28" t="s">
        <v>149</v>
      </c>
      <c r="D29" s="53">
        <f t="shared" si="1"/>
        <v>72</v>
      </c>
      <c r="E29" s="29">
        <v>34</v>
      </c>
      <c r="F29" s="29">
        <v>38</v>
      </c>
      <c r="G29" s="104" t="s">
        <v>136</v>
      </c>
      <c r="H29" s="105" t="s">
        <v>150</v>
      </c>
    </row>
    <row r="30" spans="2:8" ht="77.25" customHeight="1" x14ac:dyDescent="0.25">
      <c r="B30" s="53">
        <v>5</v>
      </c>
      <c r="C30" s="28" t="s">
        <v>158</v>
      </c>
      <c r="D30" s="53">
        <f t="shared" si="1"/>
        <v>40</v>
      </c>
      <c r="E30" s="29">
        <v>23</v>
      </c>
      <c r="F30" s="29">
        <v>17</v>
      </c>
      <c r="G30" s="104" t="s">
        <v>136</v>
      </c>
      <c r="H30" s="105" t="s">
        <v>159</v>
      </c>
    </row>
    <row r="31" spans="2:8" ht="120" x14ac:dyDescent="0.25">
      <c r="B31" s="53">
        <v>6</v>
      </c>
      <c r="C31" s="28" t="s">
        <v>160</v>
      </c>
      <c r="D31" s="53">
        <f t="shared" si="1"/>
        <v>67</v>
      </c>
      <c r="E31" s="29">
        <v>37</v>
      </c>
      <c r="F31" s="29">
        <v>30</v>
      </c>
      <c r="G31" s="104" t="s">
        <v>162</v>
      </c>
      <c r="H31" s="105" t="s">
        <v>161</v>
      </c>
    </row>
    <row r="32" spans="2:8" ht="33.75" customHeight="1" x14ac:dyDescent="0.25">
      <c r="B32" s="140" t="s">
        <v>148</v>
      </c>
      <c r="C32" s="141"/>
      <c r="D32" s="25">
        <f>SUM(D26:D31)</f>
        <v>316</v>
      </c>
      <c r="E32" s="25">
        <f>SUM(E26:E31)</f>
        <v>162</v>
      </c>
      <c r="F32" s="25">
        <f>SUM(F26:F31)</f>
        <v>154</v>
      </c>
      <c r="G32" s="27"/>
      <c r="H32" s="30"/>
    </row>
    <row r="33" spans="2:8" ht="33.75" customHeight="1" x14ac:dyDescent="0.25">
      <c r="B33" s="99"/>
      <c r="C33" s="99"/>
      <c r="D33" s="100"/>
      <c r="E33" s="100"/>
      <c r="F33" s="100"/>
    </row>
    <row r="34" spans="2:8" ht="33.75" customHeight="1" x14ac:dyDescent="0.25">
      <c r="D34" s="2" t="s">
        <v>127</v>
      </c>
      <c r="E34" s="1"/>
    </row>
    <row r="35" spans="2:8" ht="33.75" customHeight="1" x14ac:dyDescent="0.25">
      <c r="B35" s="142" t="s">
        <v>1</v>
      </c>
      <c r="C35" s="142" t="s">
        <v>2</v>
      </c>
      <c r="D35" s="143" t="s">
        <v>3</v>
      </c>
      <c r="E35" s="144" t="s">
        <v>4</v>
      </c>
      <c r="F35" s="145"/>
      <c r="G35" s="143" t="s">
        <v>5</v>
      </c>
      <c r="H35" s="142" t="s">
        <v>6</v>
      </c>
    </row>
    <row r="36" spans="2:8" ht="33.75" customHeight="1" x14ac:dyDescent="0.25">
      <c r="B36" s="142"/>
      <c r="C36" s="142"/>
      <c r="D36" s="142"/>
      <c r="E36" s="31" t="s">
        <v>7</v>
      </c>
      <c r="F36" s="31" t="s">
        <v>8</v>
      </c>
      <c r="G36" s="142"/>
      <c r="H36" s="142"/>
    </row>
    <row r="37" spans="2:8" ht="90" x14ac:dyDescent="0.25">
      <c r="B37" s="53">
        <v>1</v>
      </c>
      <c r="C37" s="28" t="s">
        <v>163</v>
      </c>
      <c r="D37" s="53">
        <f>+E37+F37</f>
        <v>9</v>
      </c>
      <c r="E37" s="29">
        <v>3</v>
      </c>
      <c r="F37" s="29">
        <v>6</v>
      </c>
      <c r="G37" s="28" t="s">
        <v>164</v>
      </c>
      <c r="H37" s="128" t="s">
        <v>165</v>
      </c>
    </row>
    <row r="38" spans="2:8" ht="73.5" customHeight="1" x14ac:dyDescent="0.25">
      <c r="B38" s="53">
        <v>2</v>
      </c>
      <c r="C38" s="28" t="s">
        <v>166</v>
      </c>
      <c r="D38" s="53">
        <f t="shared" ref="D38:D45" si="2">+E38+F38</f>
        <v>200</v>
      </c>
      <c r="E38" s="29">
        <v>80</v>
      </c>
      <c r="F38" s="29">
        <v>120</v>
      </c>
      <c r="G38" s="28" t="s">
        <v>167</v>
      </c>
      <c r="H38" s="128" t="s">
        <v>168</v>
      </c>
    </row>
    <row r="39" spans="2:8" ht="128.25" customHeight="1" x14ac:dyDescent="0.25">
      <c r="B39" s="106">
        <v>3</v>
      </c>
      <c r="C39" s="28" t="s">
        <v>169</v>
      </c>
      <c r="D39" s="53">
        <f t="shared" si="2"/>
        <v>140</v>
      </c>
      <c r="E39" s="29">
        <v>60</v>
      </c>
      <c r="F39" s="29">
        <v>80</v>
      </c>
      <c r="G39" s="104" t="s">
        <v>167</v>
      </c>
      <c r="H39" s="105" t="s">
        <v>170</v>
      </c>
    </row>
    <row r="40" spans="2:8" ht="118.5" customHeight="1" x14ac:dyDescent="0.25">
      <c r="B40" s="106">
        <v>4</v>
      </c>
      <c r="C40" s="28" t="s">
        <v>169</v>
      </c>
      <c r="D40" s="53">
        <f t="shared" si="2"/>
        <v>135</v>
      </c>
      <c r="E40" s="29">
        <v>45</v>
      </c>
      <c r="F40" s="29">
        <v>90</v>
      </c>
      <c r="G40" s="104" t="s">
        <v>167</v>
      </c>
      <c r="H40" s="105" t="s">
        <v>171</v>
      </c>
    </row>
    <row r="41" spans="2:8" ht="65.25" customHeight="1" x14ac:dyDescent="0.25">
      <c r="B41" s="106">
        <v>5</v>
      </c>
      <c r="C41" s="28" t="s">
        <v>172</v>
      </c>
      <c r="D41" s="53">
        <f t="shared" si="2"/>
        <v>68</v>
      </c>
      <c r="E41" s="29">
        <v>32</v>
      </c>
      <c r="F41" s="29">
        <v>36</v>
      </c>
      <c r="G41" s="104" t="s">
        <v>173</v>
      </c>
      <c r="H41" s="105" t="s">
        <v>174</v>
      </c>
    </row>
    <row r="42" spans="2:8" ht="150" x14ac:dyDescent="0.25">
      <c r="B42" s="106">
        <v>6</v>
      </c>
      <c r="C42" s="28" t="s">
        <v>175</v>
      </c>
      <c r="D42" s="53">
        <f t="shared" si="2"/>
        <v>35</v>
      </c>
      <c r="E42" s="29">
        <v>17</v>
      </c>
      <c r="F42" s="29">
        <v>18</v>
      </c>
      <c r="G42" s="104" t="s">
        <v>176</v>
      </c>
      <c r="H42" s="105" t="s">
        <v>177</v>
      </c>
    </row>
    <row r="43" spans="2:8" ht="65.25" customHeight="1" x14ac:dyDescent="0.25">
      <c r="B43" s="106">
        <v>7</v>
      </c>
      <c r="C43" s="28" t="s">
        <v>178</v>
      </c>
      <c r="D43" s="53">
        <f t="shared" si="2"/>
        <v>76</v>
      </c>
      <c r="E43" s="29">
        <v>30</v>
      </c>
      <c r="F43" s="29">
        <v>46</v>
      </c>
      <c r="G43" s="104" t="s">
        <v>84</v>
      </c>
      <c r="H43" s="105" t="s">
        <v>179</v>
      </c>
    </row>
    <row r="44" spans="2:8" ht="60" x14ac:dyDescent="0.25">
      <c r="B44" s="106">
        <v>8</v>
      </c>
      <c r="C44" s="28" t="s">
        <v>180</v>
      </c>
      <c r="D44" s="53">
        <f t="shared" si="2"/>
        <v>38</v>
      </c>
      <c r="E44" s="29">
        <v>18</v>
      </c>
      <c r="F44" s="29">
        <v>20</v>
      </c>
      <c r="G44" s="104" t="s">
        <v>181</v>
      </c>
      <c r="H44" s="105" t="s">
        <v>182</v>
      </c>
    </row>
    <row r="45" spans="2:8" ht="45" x14ac:dyDescent="0.25">
      <c r="B45" s="106">
        <v>9</v>
      </c>
      <c r="C45" s="28" t="s">
        <v>183</v>
      </c>
      <c r="D45" s="53">
        <f t="shared" si="2"/>
        <v>72</v>
      </c>
      <c r="E45" s="29">
        <v>32</v>
      </c>
      <c r="F45" s="29">
        <v>40</v>
      </c>
      <c r="G45" s="104" t="s">
        <v>184</v>
      </c>
      <c r="H45" s="105" t="s">
        <v>185</v>
      </c>
    </row>
    <row r="46" spans="2:8" ht="28.5" customHeight="1" x14ac:dyDescent="0.25">
      <c r="B46" s="140" t="s">
        <v>186</v>
      </c>
      <c r="C46" s="141"/>
      <c r="D46" s="25">
        <f>+E46+F46</f>
        <v>773</v>
      </c>
      <c r="E46" s="25">
        <f>SUM(E37:E45)</f>
        <v>317</v>
      </c>
      <c r="F46" s="25">
        <f>SUM(F37:F45)</f>
        <v>456</v>
      </c>
      <c r="G46" s="27"/>
      <c r="H46" s="30"/>
    </row>
    <row r="47" spans="2:8" ht="29.25" customHeight="1" x14ac:dyDescent="0.25">
      <c r="B47" s="99"/>
      <c r="C47" s="99"/>
      <c r="D47" s="100"/>
      <c r="E47" s="100"/>
      <c r="F47" s="100"/>
    </row>
    <row r="48" spans="2:8" x14ac:dyDescent="0.25">
      <c r="C48" s="150" t="s">
        <v>131</v>
      </c>
      <c r="D48" s="150"/>
      <c r="E48" s="150"/>
      <c r="F48" s="150"/>
      <c r="G48" s="150"/>
    </row>
    <row r="51" spans="3:9" ht="28.5" customHeight="1" x14ac:dyDescent="0.25">
      <c r="C51" s="48" t="s">
        <v>10</v>
      </c>
      <c r="D51" s="90" t="s">
        <v>12</v>
      </c>
      <c r="E51" s="90" t="s">
        <v>39</v>
      </c>
      <c r="F51" s="49" t="s">
        <v>13</v>
      </c>
      <c r="G51" s="49" t="s">
        <v>14</v>
      </c>
    </row>
    <row r="52" spans="3:9" x14ac:dyDescent="0.25">
      <c r="C52" s="6" t="s">
        <v>128</v>
      </c>
      <c r="D52" s="7">
        <v>6</v>
      </c>
      <c r="E52" s="45">
        <f>+D21</f>
        <v>313</v>
      </c>
      <c r="F52" s="45">
        <f>+E21</f>
        <v>125</v>
      </c>
      <c r="G52" s="45">
        <f>+F21</f>
        <v>188</v>
      </c>
    </row>
    <row r="53" spans="3:9" x14ac:dyDescent="0.25">
      <c r="C53" s="6" t="s">
        <v>129</v>
      </c>
      <c r="D53" s="7">
        <v>6</v>
      </c>
      <c r="E53" s="45">
        <f>+D32</f>
        <v>316</v>
      </c>
      <c r="F53" s="45">
        <f>+E32</f>
        <v>162</v>
      </c>
      <c r="G53" s="46">
        <f>+F32</f>
        <v>154</v>
      </c>
    </row>
    <row r="54" spans="3:9" x14ac:dyDescent="0.25">
      <c r="C54" s="6" t="s">
        <v>130</v>
      </c>
      <c r="D54" s="7">
        <v>9</v>
      </c>
      <c r="E54" s="45">
        <f>+D46</f>
        <v>773</v>
      </c>
      <c r="F54" s="45">
        <f>+E46</f>
        <v>317</v>
      </c>
      <c r="G54" s="46">
        <f>+F46</f>
        <v>456</v>
      </c>
    </row>
    <row r="55" spans="3:9" x14ac:dyDescent="0.25">
      <c r="C55" s="8" t="s">
        <v>15</v>
      </c>
      <c r="D55" s="9">
        <f>SUM(D52:D54)</f>
        <v>21</v>
      </c>
      <c r="E55" s="9">
        <f>SUM(E52:E54)</f>
        <v>1402</v>
      </c>
      <c r="F55" s="9">
        <f>SUM(F52:F54)</f>
        <v>604</v>
      </c>
      <c r="G55" s="9">
        <f>SUM(G52:G54)</f>
        <v>798</v>
      </c>
      <c r="H55" s="5"/>
      <c r="I55" s="5"/>
    </row>
    <row r="56" spans="3:9" x14ac:dyDescent="0.25">
      <c r="C56" s="1"/>
      <c r="D56" s="5"/>
      <c r="E56" s="5"/>
      <c r="F56" s="5"/>
      <c r="G56" s="5"/>
      <c r="H56" s="5"/>
      <c r="I56" s="5"/>
    </row>
    <row r="57" spans="3:9" x14ac:dyDescent="0.25">
      <c r="C57" s="1"/>
      <c r="D57" s="5"/>
      <c r="E57" s="5"/>
      <c r="F57" s="5"/>
      <c r="G57" s="5"/>
      <c r="H57" s="5"/>
      <c r="I57" s="5"/>
    </row>
    <row r="58" spans="3:9" x14ac:dyDescent="0.25">
      <c r="C58" s="1"/>
      <c r="D58" s="5"/>
      <c r="E58" s="5"/>
      <c r="F58" s="5"/>
      <c r="G58" s="5"/>
      <c r="H58" s="5"/>
      <c r="I58" s="5"/>
    </row>
    <row r="59" spans="3:9" x14ac:dyDescent="0.25">
      <c r="C59" s="1"/>
      <c r="D59" s="5"/>
      <c r="E59" s="5"/>
      <c r="F59" s="5"/>
      <c r="G59" s="5"/>
      <c r="H59" s="5"/>
      <c r="I59" s="5"/>
    </row>
    <row r="60" spans="3:9" x14ac:dyDescent="0.25">
      <c r="C60" s="1"/>
      <c r="D60" s="5"/>
      <c r="E60" s="5"/>
      <c r="F60" s="5"/>
      <c r="G60" s="5"/>
      <c r="H60" s="5"/>
      <c r="I60" s="5"/>
    </row>
    <row r="89" spans="1:8" ht="23.25" x14ac:dyDescent="0.35">
      <c r="A89" s="4" t="s">
        <v>16</v>
      </c>
      <c r="B89" s="20"/>
    </row>
    <row r="90" spans="1:8" ht="18" customHeight="1" x14ac:dyDescent="0.25">
      <c r="C90" s="148" t="str">
        <f>+$C$48</f>
        <v>Resumen del trimestre julio-septiembre 2025</v>
      </c>
      <c r="D90" s="148"/>
      <c r="E90" s="148"/>
      <c r="F90" s="148"/>
      <c r="G90" s="148"/>
      <c r="H90" s="149"/>
    </row>
    <row r="91" spans="1:8" ht="31.5" x14ac:dyDescent="0.25">
      <c r="C91" s="21" t="s">
        <v>10</v>
      </c>
      <c r="D91" s="21" t="s">
        <v>36</v>
      </c>
      <c r="E91" s="21" t="s">
        <v>17</v>
      </c>
      <c r="F91" s="21" t="s">
        <v>18</v>
      </c>
      <c r="G91" s="21" t="s">
        <v>37</v>
      </c>
    </row>
    <row r="92" spans="1:8" ht="15.75" x14ac:dyDescent="0.25">
      <c r="C92" s="19" t="str">
        <f>+$C$52</f>
        <v>Julio</v>
      </c>
      <c r="D92" s="19" t="s">
        <v>121</v>
      </c>
      <c r="E92" s="19" t="s">
        <v>121</v>
      </c>
      <c r="F92" s="19" t="s">
        <v>121</v>
      </c>
      <c r="G92" s="19" t="s">
        <v>121</v>
      </c>
    </row>
    <row r="93" spans="1:8" ht="15.75" x14ac:dyDescent="0.25">
      <c r="C93" s="19" t="str">
        <f>+$C$53</f>
        <v>Agosto</v>
      </c>
      <c r="D93" s="19" t="s">
        <v>121</v>
      </c>
      <c r="E93" s="19" t="s">
        <v>121</v>
      </c>
      <c r="F93" s="19" t="s">
        <v>121</v>
      </c>
      <c r="G93" s="19" t="s">
        <v>121</v>
      </c>
    </row>
    <row r="94" spans="1:8" ht="15.75" x14ac:dyDescent="0.25">
      <c r="C94" s="19" t="str">
        <f>+$C$54</f>
        <v>Septiembre</v>
      </c>
      <c r="D94" s="19" t="s">
        <v>121</v>
      </c>
      <c r="E94" s="19" t="s">
        <v>121</v>
      </c>
      <c r="F94" s="19" t="s">
        <v>121</v>
      </c>
      <c r="G94" s="19" t="s">
        <v>121</v>
      </c>
    </row>
    <row r="95" spans="1:8" x14ac:dyDescent="0.25">
      <c r="C95" s="1" t="s">
        <v>15</v>
      </c>
      <c r="D95" s="5">
        <f>SUM(D92:D94)</f>
        <v>0</v>
      </c>
      <c r="E95" s="5">
        <f>SUM(E92:E94)</f>
        <v>0</v>
      </c>
      <c r="F95" s="5">
        <f>SUM(F92:F94)</f>
        <v>0</v>
      </c>
      <c r="G95" s="5">
        <f>SUM(G92:G94)</f>
        <v>0</v>
      </c>
    </row>
    <row r="96" spans="1:8" x14ac:dyDescent="0.25">
      <c r="C96" s="1"/>
      <c r="D96" s="5"/>
      <c r="E96" s="5"/>
      <c r="F96" s="5"/>
      <c r="G96" s="5"/>
    </row>
    <row r="97" spans="3:7" x14ac:dyDescent="0.25">
      <c r="C97" s="1"/>
      <c r="D97" s="5"/>
      <c r="E97" s="5"/>
      <c r="F97" s="5"/>
      <c r="G97" s="5"/>
    </row>
    <row r="98" spans="3:7" x14ac:dyDescent="0.25">
      <c r="C98" s="1"/>
      <c r="D98" s="5"/>
      <c r="E98" s="5"/>
      <c r="F98" s="5"/>
      <c r="G98" s="5"/>
    </row>
    <row r="100" spans="3:7" ht="15.75" x14ac:dyDescent="0.25">
      <c r="C100" s="47" t="s">
        <v>38</v>
      </c>
      <c r="D100" s="47"/>
      <c r="E100" s="47"/>
      <c r="F100" s="47"/>
    </row>
    <row r="101" spans="3:7" ht="15.75" x14ac:dyDescent="0.25">
      <c r="C101" s="21" t="s">
        <v>10</v>
      </c>
      <c r="D101" s="21" t="s">
        <v>11</v>
      </c>
    </row>
    <row r="102" spans="3:7" ht="15.75" x14ac:dyDescent="0.25">
      <c r="C102" s="19" t="str">
        <f>+$C$52</f>
        <v>Julio</v>
      </c>
      <c r="D102" s="19">
        <v>3</v>
      </c>
    </row>
    <row r="103" spans="3:7" ht="15.75" x14ac:dyDescent="0.25">
      <c r="C103" s="19" t="str">
        <f>+$C$53</f>
        <v>Agosto</v>
      </c>
      <c r="D103" s="19">
        <v>5</v>
      </c>
    </row>
    <row r="104" spans="3:7" ht="15.75" x14ac:dyDescent="0.25">
      <c r="C104" s="19" t="str">
        <f>+$C$54</f>
        <v>Septiembre</v>
      </c>
      <c r="D104" s="19">
        <v>5</v>
      </c>
    </row>
    <row r="105" spans="3:7" x14ac:dyDescent="0.25">
      <c r="C105" s="32" t="s">
        <v>40</v>
      </c>
      <c r="D105" s="5">
        <f>SUM(D102:D104)</f>
        <v>13</v>
      </c>
    </row>
    <row r="106" spans="3:7" x14ac:dyDescent="0.25">
      <c r="C106" s="32"/>
      <c r="D106" s="5"/>
    </row>
    <row r="107" spans="3:7" x14ac:dyDescent="0.25">
      <c r="C107" s="32"/>
      <c r="D107" s="5"/>
    </row>
    <row r="108" spans="3:7" x14ac:dyDescent="0.25">
      <c r="C108" s="32"/>
      <c r="D108" s="5"/>
    </row>
    <row r="109" spans="3:7" x14ac:dyDescent="0.25">
      <c r="C109" s="32"/>
      <c r="D109" s="5"/>
    </row>
    <row r="153" spans="1:3" ht="23.25" x14ac:dyDescent="0.35">
      <c r="A153" s="147" t="s">
        <v>34</v>
      </c>
      <c r="B153" s="147"/>
      <c r="C153" s="147"/>
    </row>
    <row r="154" spans="1:3" x14ac:dyDescent="0.25">
      <c r="B154" s="10">
        <v>45839</v>
      </c>
    </row>
    <row r="155" spans="1:3" ht="15.75" thickBot="1" x14ac:dyDescent="0.3"/>
    <row r="156" spans="1:3" ht="16.5" thickBot="1" x14ac:dyDescent="0.3">
      <c r="B156" s="11" t="s">
        <v>19</v>
      </c>
      <c r="C156" s="12" t="s">
        <v>11</v>
      </c>
    </row>
    <row r="157" spans="1:3" ht="16.5" thickBot="1" x14ac:dyDescent="0.3">
      <c r="B157" s="37" t="s">
        <v>41</v>
      </c>
      <c r="C157" s="38">
        <v>7</v>
      </c>
    </row>
    <row r="158" spans="1:3" ht="16.5" thickBot="1" x14ac:dyDescent="0.3">
      <c r="B158" s="39" t="s">
        <v>42</v>
      </c>
      <c r="C158" s="38">
        <v>1</v>
      </c>
    </row>
    <row r="159" spans="1:3" ht="16.5" thickBot="1" x14ac:dyDescent="0.3">
      <c r="B159" s="39" t="s">
        <v>20</v>
      </c>
      <c r="C159" s="38">
        <v>2</v>
      </c>
    </row>
    <row r="160" spans="1:3" ht="16.5" thickBot="1" x14ac:dyDescent="0.3">
      <c r="B160" s="40" t="s">
        <v>21</v>
      </c>
      <c r="C160" s="38">
        <v>18</v>
      </c>
    </row>
    <row r="161" spans="2:3" ht="16.5" thickBot="1" x14ac:dyDescent="0.3">
      <c r="B161" s="40" t="s">
        <v>43</v>
      </c>
      <c r="C161" s="38">
        <v>11</v>
      </c>
    </row>
    <row r="162" spans="2:3" ht="16.5" thickBot="1" x14ac:dyDescent="0.3">
      <c r="B162" s="40" t="s">
        <v>52</v>
      </c>
      <c r="C162" s="38">
        <v>0</v>
      </c>
    </row>
    <row r="163" spans="2:3" ht="16.5" thickBot="1" x14ac:dyDescent="0.3">
      <c r="B163" s="40" t="s">
        <v>51</v>
      </c>
      <c r="C163" s="38">
        <v>0</v>
      </c>
    </row>
    <row r="164" spans="2:3" ht="16.5" thickBot="1" x14ac:dyDescent="0.3">
      <c r="B164" s="97" t="s">
        <v>15</v>
      </c>
      <c r="C164" s="138">
        <f>SUM(C157:C163)</f>
        <v>39</v>
      </c>
    </row>
    <row r="170" spans="2:3" ht="29.25" customHeight="1" thickBot="1" x14ac:dyDescent="0.3">
      <c r="B170" s="10">
        <v>45870</v>
      </c>
    </row>
    <row r="171" spans="2:3" ht="16.5" thickBot="1" x14ac:dyDescent="0.3">
      <c r="B171" s="11" t="s">
        <v>19</v>
      </c>
      <c r="C171" s="12" t="s">
        <v>11</v>
      </c>
    </row>
    <row r="172" spans="2:3" ht="33.75" customHeight="1" thickBot="1" x14ac:dyDescent="0.3">
      <c r="B172" s="37" t="s">
        <v>41</v>
      </c>
      <c r="C172" s="38">
        <v>3</v>
      </c>
    </row>
    <row r="173" spans="2:3" ht="16.5" thickBot="1" x14ac:dyDescent="0.3">
      <c r="B173" s="39" t="s">
        <v>42</v>
      </c>
      <c r="C173" s="38">
        <v>6</v>
      </c>
    </row>
    <row r="174" spans="2:3" ht="16.5" thickBot="1" x14ac:dyDescent="0.3">
      <c r="B174" s="39" t="s">
        <v>20</v>
      </c>
      <c r="C174" s="38">
        <v>2</v>
      </c>
    </row>
    <row r="175" spans="2:3" ht="16.5" thickBot="1" x14ac:dyDescent="0.3">
      <c r="B175" s="40" t="s">
        <v>21</v>
      </c>
      <c r="C175" s="38">
        <v>11</v>
      </c>
    </row>
    <row r="176" spans="2:3" ht="16.5" thickBot="1" x14ac:dyDescent="0.3">
      <c r="B176" s="40" t="s">
        <v>43</v>
      </c>
      <c r="C176" s="38">
        <v>22</v>
      </c>
    </row>
    <row r="177" spans="2:3" ht="16.5" thickBot="1" x14ac:dyDescent="0.3">
      <c r="B177" s="40" t="s">
        <v>52</v>
      </c>
      <c r="C177" s="38">
        <v>2</v>
      </c>
    </row>
    <row r="178" spans="2:3" ht="16.5" thickBot="1" x14ac:dyDescent="0.3">
      <c r="B178" s="40" t="s">
        <v>51</v>
      </c>
      <c r="C178" s="38">
        <v>0</v>
      </c>
    </row>
    <row r="179" spans="2:3" ht="16.5" thickBot="1" x14ac:dyDescent="0.3">
      <c r="B179" s="34" t="s">
        <v>15</v>
      </c>
      <c r="C179" s="35">
        <f>SUM(C172:C178)</f>
        <v>46</v>
      </c>
    </row>
    <row r="185" spans="2:3" x14ac:dyDescent="0.25">
      <c r="B185" s="10">
        <v>45901</v>
      </c>
    </row>
    <row r="186" spans="2:3" ht="15.75" thickBot="1" x14ac:dyDescent="0.3"/>
    <row r="187" spans="2:3" ht="16.5" thickBot="1" x14ac:dyDescent="0.3">
      <c r="B187" s="11" t="s">
        <v>19</v>
      </c>
      <c r="C187" s="12" t="s">
        <v>11</v>
      </c>
    </row>
    <row r="188" spans="2:3" ht="16.5" thickBot="1" x14ac:dyDescent="0.3">
      <c r="B188" s="37" t="s">
        <v>41</v>
      </c>
      <c r="C188" s="38">
        <v>10</v>
      </c>
    </row>
    <row r="189" spans="2:3" ht="16.5" thickBot="1" x14ac:dyDescent="0.3">
      <c r="B189" s="39" t="s">
        <v>42</v>
      </c>
      <c r="C189" s="38">
        <v>4</v>
      </c>
    </row>
    <row r="190" spans="2:3" ht="18.75" customHeight="1" thickBot="1" x14ac:dyDescent="0.3">
      <c r="B190" s="39" t="s">
        <v>20</v>
      </c>
      <c r="C190" s="38">
        <v>1</v>
      </c>
    </row>
    <row r="191" spans="2:3" ht="33.75" customHeight="1" thickBot="1" x14ac:dyDescent="0.3">
      <c r="B191" s="40" t="s">
        <v>21</v>
      </c>
      <c r="C191" s="38">
        <v>9</v>
      </c>
    </row>
    <row r="192" spans="2:3" ht="33" customHeight="1" thickBot="1" x14ac:dyDescent="0.3">
      <c r="B192" s="40" t="s">
        <v>43</v>
      </c>
      <c r="C192" s="38">
        <v>5</v>
      </c>
    </row>
    <row r="193" spans="2:3" ht="16.5" thickBot="1" x14ac:dyDescent="0.3">
      <c r="B193" s="40" t="s">
        <v>52</v>
      </c>
      <c r="C193" s="38">
        <v>0</v>
      </c>
    </row>
    <row r="194" spans="2:3" ht="16.5" thickBot="1" x14ac:dyDescent="0.3">
      <c r="B194" s="40" t="s">
        <v>51</v>
      </c>
      <c r="C194" s="38">
        <v>19</v>
      </c>
    </row>
    <row r="195" spans="2:3" ht="16.5" thickBot="1" x14ac:dyDescent="0.3">
      <c r="B195" s="34" t="s">
        <v>15</v>
      </c>
      <c r="C195" s="35">
        <f>SUM(C188:C194)</f>
        <v>48</v>
      </c>
    </row>
    <row r="206" spans="2:3" ht="15.75" x14ac:dyDescent="0.25">
      <c r="B206" s="36" t="s">
        <v>122</v>
      </c>
    </row>
    <row r="207" spans="2:3" ht="15.75" x14ac:dyDescent="0.25">
      <c r="B207" s="33" t="str">
        <f>+$C$90</f>
        <v>Resumen del trimestre julio-septiembre 2025</v>
      </c>
    </row>
    <row r="208" spans="2:3" ht="15.75" thickBot="1" x14ac:dyDescent="0.3"/>
    <row r="209" spans="2:8" ht="16.5" thickBot="1" x14ac:dyDescent="0.3">
      <c r="B209" s="11" t="s">
        <v>19</v>
      </c>
      <c r="C209" s="12" t="s">
        <v>11</v>
      </c>
      <c r="G209" s="33"/>
      <c r="H209" s="33"/>
    </row>
    <row r="210" spans="2:8" ht="35.25" customHeight="1" thickBot="1" x14ac:dyDescent="0.3">
      <c r="B210" s="37" t="s">
        <v>41</v>
      </c>
      <c r="C210" s="38">
        <f t="shared" ref="C210:C216" si="3">+C157+C172+C188</f>
        <v>20</v>
      </c>
    </row>
    <row r="211" spans="2:8" ht="34.5" customHeight="1" thickBot="1" x14ac:dyDescent="0.3">
      <c r="B211" s="39" t="s">
        <v>42</v>
      </c>
      <c r="C211" s="38">
        <f t="shared" si="3"/>
        <v>11</v>
      </c>
    </row>
    <row r="212" spans="2:8" ht="16.5" thickBot="1" x14ac:dyDescent="0.3">
      <c r="B212" s="39" t="s">
        <v>20</v>
      </c>
      <c r="C212" s="38">
        <f t="shared" si="3"/>
        <v>5</v>
      </c>
    </row>
    <row r="213" spans="2:8" ht="16.5" thickBot="1" x14ac:dyDescent="0.3">
      <c r="B213" s="40" t="s">
        <v>21</v>
      </c>
      <c r="C213" s="38">
        <f t="shared" si="3"/>
        <v>38</v>
      </c>
    </row>
    <row r="214" spans="2:8" ht="16.5" thickBot="1" x14ac:dyDescent="0.3">
      <c r="B214" s="40" t="s">
        <v>43</v>
      </c>
      <c r="C214" s="38">
        <f t="shared" si="3"/>
        <v>38</v>
      </c>
    </row>
    <row r="215" spans="2:8" ht="16.5" thickBot="1" x14ac:dyDescent="0.3">
      <c r="B215" s="40" t="s">
        <v>52</v>
      </c>
      <c r="C215" s="38">
        <f t="shared" si="3"/>
        <v>2</v>
      </c>
    </row>
    <row r="216" spans="2:8" ht="16.5" thickBot="1" x14ac:dyDescent="0.3">
      <c r="B216" s="40" t="s">
        <v>51</v>
      </c>
      <c r="C216" s="38">
        <f t="shared" si="3"/>
        <v>19</v>
      </c>
    </row>
    <row r="217" spans="2:8" ht="16.5" thickBot="1" x14ac:dyDescent="0.3">
      <c r="B217" s="34" t="s">
        <v>15</v>
      </c>
      <c r="C217" s="35">
        <f>SUM(C210:C216)</f>
        <v>133</v>
      </c>
    </row>
    <row r="225" spans="1:7" ht="20.25" customHeight="1" x14ac:dyDescent="0.25"/>
    <row r="226" spans="1:7" ht="33.75" customHeight="1" x14ac:dyDescent="0.25"/>
    <row r="227" spans="1:7" ht="33.75" customHeight="1" x14ac:dyDescent="0.25"/>
    <row r="228" spans="1:7" ht="33.75" customHeight="1" x14ac:dyDescent="0.25"/>
    <row r="229" spans="1:7" ht="36.75" customHeight="1" x14ac:dyDescent="0.25"/>
    <row r="230" spans="1:7" ht="22.5" customHeight="1" x14ac:dyDescent="0.35">
      <c r="A230" s="4" t="s">
        <v>24</v>
      </c>
    </row>
    <row r="231" spans="1:7" ht="22.5" customHeight="1" x14ac:dyDescent="0.25"/>
    <row r="232" spans="1:7" x14ac:dyDescent="0.25">
      <c r="B232" s="139" t="s">
        <v>123</v>
      </c>
      <c r="C232" s="139"/>
      <c r="D232" s="139"/>
      <c r="E232" s="13"/>
    </row>
    <row r="233" spans="1:7" ht="15.75" x14ac:dyDescent="0.25">
      <c r="B233" s="139" t="s">
        <v>132</v>
      </c>
      <c r="C233" s="139"/>
      <c r="D233" s="139"/>
      <c r="E233" s="33"/>
      <c r="G233" s="33"/>
    </row>
    <row r="234" spans="1:7" ht="15.75" thickBot="1" x14ac:dyDescent="0.3"/>
    <row r="235" spans="1:7" ht="15.75" thickBot="1" x14ac:dyDescent="0.3">
      <c r="A235" s="107" t="s">
        <v>4</v>
      </c>
      <c r="B235" s="108" t="s">
        <v>128</v>
      </c>
      <c r="C235" s="108" t="s">
        <v>129</v>
      </c>
      <c r="D235" s="108" t="s">
        <v>130</v>
      </c>
      <c r="E235" s="108" t="s">
        <v>11</v>
      </c>
      <c r="F235" s="108" t="s">
        <v>22</v>
      </c>
    </row>
    <row r="236" spans="1:7" ht="15.75" thickBot="1" x14ac:dyDescent="0.3">
      <c r="A236" s="109" t="s">
        <v>13</v>
      </c>
      <c r="B236" s="116">
        <v>192</v>
      </c>
      <c r="C236" s="116">
        <v>300</v>
      </c>
      <c r="D236" s="116">
        <v>233</v>
      </c>
      <c r="E236" s="110">
        <f>SUM(B236:D236)</f>
        <v>725</v>
      </c>
      <c r="F236" s="111">
        <f>+E236/E238</f>
        <v>0.81736189402480275</v>
      </c>
    </row>
    <row r="237" spans="1:7" ht="15.75" thickBot="1" x14ac:dyDescent="0.3">
      <c r="A237" s="109" t="s">
        <v>14</v>
      </c>
      <c r="B237" s="135">
        <v>36</v>
      </c>
      <c r="C237" s="135">
        <v>71</v>
      </c>
      <c r="D237" s="135">
        <v>55</v>
      </c>
      <c r="E237" s="112">
        <f>SUM(B237:D237)</f>
        <v>162</v>
      </c>
      <c r="F237" s="111">
        <f>+E237/E238</f>
        <v>0.18263810597519731</v>
      </c>
    </row>
    <row r="238" spans="1:7" ht="15.75" thickBot="1" x14ac:dyDescent="0.3">
      <c r="A238" s="134" t="s">
        <v>23</v>
      </c>
      <c r="B238" s="136">
        <f>SUM(B236:B237)</f>
        <v>228</v>
      </c>
      <c r="C238" s="136">
        <f>SUM(C236:C237)</f>
        <v>371</v>
      </c>
      <c r="D238" s="136">
        <f>SUM(D236:D237)</f>
        <v>288</v>
      </c>
      <c r="E238" s="114">
        <f>SUM(E236:E237)</f>
        <v>887</v>
      </c>
      <c r="F238" s="115">
        <v>1</v>
      </c>
    </row>
    <row r="246" spans="8:8" ht="15" customHeight="1" x14ac:dyDescent="0.25"/>
    <row r="247" spans="8:8" ht="15.75" customHeight="1" x14ac:dyDescent="0.25">
      <c r="H247" s="33"/>
    </row>
    <row r="256" spans="8:8" ht="21.75" customHeight="1" x14ac:dyDescent="0.25"/>
    <row r="257" spans="1:6" ht="37.5" customHeight="1" x14ac:dyDescent="0.25"/>
    <row r="259" spans="1:6" ht="15" customHeight="1" x14ac:dyDescent="0.25">
      <c r="A259" s="146" t="s">
        <v>133</v>
      </c>
      <c r="B259" s="146"/>
      <c r="C259" s="146"/>
      <c r="D259" s="146"/>
      <c r="E259" s="146"/>
      <c r="F259" s="146"/>
    </row>
    <row r="260" spans="1:6" ht="15.75" thickBot="1" x14ac:dyDescent="0.3">
      <c r="B260" s="139" t="s">
        <v>132</v>
      </c>
      <c r="C260" s="139"/>
      <c r="D260" s="139"/>
      <c r="E260" s="52"/>
    </row>
    <row r="261" spans="1:6" ht="15.75" thickBot="1" x14ac:dyDescent="0.3">
      <c r="A261" s="107" t="s">
        <v>4</v>
      </c>
      <c r="B261" s="108" t="s">
        <v>100</v>
      </c>
      <c r="C261" s="108" t="s">
        <v>101</v>
      </c>
      <c r="D261" s="108" t="s">
        <v>102</v>
      </c>
      <c r="E261" s="108" t="s">
        <v>11</v>
      </c>
      <c r="F261" s="108" t="s">
        <v>22</v>
      </c>
    </row>
    <row r="262" spans="1:6" ht="15.75" thickBot="1" x14ac:dyDescent="0.3">
      <c r="A262" s="109" t="s">
        <v>13</v>
      </c>
      <c r="B262" s="116">
        <v>255</v>
      </c>
      <c r="C262" s="116">
        <v>291</v>
      </c>
      <c r="D262" s="116">
        <v>181</v>
      </c>
      <c r="E262" s="110">
        <f>SUM(B262:D262)</f>
        <v>727</v>
      </c>
      <c r="F262" s="111">
        <f>+E262/E264</f>
        <v>0.81593714927048255</v>
      </c>
    </row>
    <row r="263" spans="1:6" ht="15.75" thickBot="1" x14ac:dyDescent="0.3">
      <c r="A263" s="109" t="s">
        <v>14</v>
      </c>
      <c r="B263" s="116">
        <v>32</v>
      </c>
      <c r="C263" s="116">
        <v>69</v>
      </c>
      <c r="D263" s="116">
        <v>63</v>
      </c>
      <c r="E263" s="110">
        <f>SUM(B263:D263)</f>
        <v>164</v>
      </c>
      <c r="F263" s="111">
        <f>+E263/E264</f>
        <v>0.18406285072951739</v>
      </c>
    </row>
    <row r="264" spans="1:6" ht="15.75" thickBot="1" x14ac:dyDescent="0.3">
      <c r="A264" s="113" t="s">
        <v>23</v>
      </c>
      <c r="B264" s="117">
        <f>SUM(B262:B263)</f>
        <v>287</v>
      </c>
      <c r="C264" s="117">
        <f>SUM(C262:C263)</f>
        <v>360</v>
      </c>
      <c r="D264" s="117">
        <f>SUM(D262:D263)</f>
        <v>244</v>
      </c>
      <c r="E264" s="114">
        <f>SUM(B264:D264)</f>
        <v>891</v>
      </c>
      <c r="F264" s="115">
        <v>1</v>
      </c>
    </row>
    <row r="265" spans="1:6" ht="15" customHeight="1" x14ac:dyDescent="0.25">
      <c r="A265" s="101"/>
      <c r="B265" s="102"/>
      <c r="C265" s="103"/>
    </row>
    <row r="266" spans="1:6" ht="23.25" customHeight="1" x14ac:dyDescent="0.25"/>
    <row r="272" spans="1:6" x14ac:dyDescent="0.25">
      <c r="B272" s="101"/>
      <c r="C272" s="102"/>
      <c r="D272" s="103"/>
    </row>
    <row r="273" spans="2:4" x14ac:dyDescent="0.25">
      <c r="B273" s="101"/>
      <c r="C273" s="102"/>
      <c r="D273" s="103"/>
    </row>
    <row r="274" spans="2:4" x14ac:dyDescent="0.25">
      <c r="B274" s="101"/>
      <c r="C274" s="102"/>
      <c r="D274" s="103"/>
    </row>
    <row r="275" spans="2:4" x14ac:dyDescent="0.25">
      <c r="B275" s="101"/>
      <c r="C275" s="102"/>
      <c r="D275" s="103"/>
    </row>
    <row r="276" spans="2:4" x14ac:dyDescent="0.25">
      <c r="B276" s="101"/>
      <c r="C276" s="102"/>
      <c r="D276" s="103"/>
    </row>
    <row r="277" spans="2:4" x14ac:dyDescent="0.25">
      <c r="B277" s="101"/>
      <c r="C277" s="102"/>
      <c r="D277" s="103"/>
    </row>
    <row r="278" spans="2:4" x14ac:dyDescent="0.25">
      <c r="B278" s="101"/>
      <c r="C278" s="102"/>
      <c r="D278" s="103"/>
    </row>
    <row r="279" spans="2:4" x14ac:dyDescent="0.25">
      <c r="B279" s="101"/>
      <c r="C279" s="102"/>
      <c r="D279" s="103"/>
    </row>
    <row r="280" spans="2:4" x14ac:dyDescent="0.25">
      <c r="B280" s="101"/>
      <c r="C280" s="102"/>
      <c r="D280" s="103"/>
    </row>
    <row r="281" spans="2:4" x14ac:dyDescent="0.25">
      <c r="B281" s="101"/>
      <c r="C281" s="102"/>
      <c r="D281" s="103"/>
    </row>
    <row r="282" spans="2:4" x14ac:dyDescent="0.25">
      <c r="B282" s="101"/>
      <c r="C282" s="102"/>
      <c r="D282" s="103"/>
    </row>
    <row r="284" spans="2:4" x14ac:dyDescent="0.25">
      <c r="B284" s="120" t="s">
        <v>47</v>
      </c>
      <c r="C284" s="121"/>
      <c r="D284" s="122"/>
    </row>
    <row r="285" spans="2:4" x14ac:dyDescent="0.25">
      <c r="B285" s="123" t="str">
        <f>+B260</f>
        <v>Julio-septiembre 2025</v>
      </c>
      <c r="C285" s="124"/>
      <c r="D285" s="121"/>
    </row>
    <row r="286" spans="2:4" x14ac:dyDescent="0.25">
      <c r="B286" s="125" t="s">
        <v>120</v>
      </c>
      <c r="C286" s="126" t="s">
        <v>11</v>
      </c>
      <c r="D286" s="127" t="s">
        <v>22</v>
      </c>
    </row>
    <row r="287" spans="2:4" ht="36" customHeight="1" x14ac:dyDescent="0.25">
      <c r="B287" s="137" t="s">
        <v>111</v>
      </c>
      <c r="C287" s="129">
        <v>1833</v>
      </c>
      <c r="D287" s="130">
        <f>+C287/C300</f>
        <v>0.62283384301732925</v>
      </c>
    </row>
    <row r="288" spans="2:4" ht="30" x14ac:dyDescent="0.25">
      <c r="B288" s="137" t="s">
        <v>190</v>
      </c>
      <c r="C288" s="129">
        <v>567</v>
      </c>
      <c r="D288" s="130">
        <f>+C288/C300</f>
        <v>0.19266055045871561</v>
      </c>
    </row>
    <row r="289" spans="2:4" ht="15.75" x14ac:dyDescent="0.25">
      <c r="B289" s="15" t="s">
        <v>105</v>
      </c>
      <c r="C289" s="129">
        <v>181</v>
      </c>
      <c r="D289" s="130">
        <f>+C289/C300</f>
        <v>6.1501868841318384E-2</v>
      </c>
    </row>
    <row r="290" spans="2:4" ht="30" x14ac:dyDescent="0.25">
      <c r="B290" s="137" t="s">
        <v>187</v>
      </c>
      <c r="C290" s="129">
        <v>90</v>
      </c>
      <c r="D290" s="130">
        <f>+C290/C300</f>
        <v>3.0581039755351681E-2</v>
      </c>
    </row>
    <row r="291" spans="2:4" ht="15.75" x14ac:dyDescent="0.25">
      <c r="B291" s="15" t="s">
        <v>188</v>
      </c>
      <c r="C291" s="129">
        <v>48</v>
      </c>
      <c r="D291" s="130">
        <f>+C291/C300</f>
        <v>1.6309887869520898E-2</v>
      </c>
    </row>
    <row r="292" spans="2:4" ht="45" customHeight="1" x14ac:dyDescent="0.25">
      <c r="B292" s="137" t="s">
        <v>191</v>
      </c>
      <c r="C292" s="129">
        <v>43</v>
      </c>
      <c r="D292" s="130">
        <f>+C292/C300</f>
        <v>1.4610941216445803E-2</v>
      </c>
    </row>
    <row r="293" spans="2:4" ht="15.75" x14ac:dyDescent="0.25">
      <c r="B293" s="15" t="s">
        <v>107</v>
      </c>
      <c r="C293" s="129">
        <v>34</v>
      </c>
      <c r="D293" s="130">
        <f>+C293/C300</f>
        <v>1.1552837240910635E-2</v>
      </c>
    </row>
    <row r="294" spans="2:4" ht="45" x14ac:dyDescent="0.25">
      <c r="B294" s="137" t="s">
        <v>53</v>
      </c>
      <c r="C294" s="129">
        <v>29</v>
      </c>
      <c r="D294" s="130">
        <f>+C294/C300</f>
        <v>9.8538905878355412E-3</v>
      </c>
    </row>
    <row r="295" spans="2:4" ht="15.75" x14ac:dyDescent="0.25">
      <c r="B295" s="15" t="s">
        <v>108</v>
      </c>
      <c r="C295" s="129">
        <v>27</v>
      </c>
      <c r="D295" s="130">
        <f>+C295/C300</f>
        <v>9.1743119266055051E-3</v>
      </c>
    </row>
    <row r="296" spans="2:4" ht="30" x14ac:dyDescent="0.25">
      <c r="B296" s="137" t="s">
        <v>113</v>
      </c>
      <c r="C296" s="129">
        <v>26</v>
      </c>
      <c r="D296" s="130">
        <f>+C296/C300</f>
        <v>8.8345225959904853E-3</v>
      </c>
    </row>
    <row r="297" spans="2:4" ht="30" x14ac:dyDescent="0.25">
      <c r="B297" s="137" t="s">
        <v>112</v>
      </c>
      <c r="C297" s="129">
        <v>25</v>
      </c>
      <c r="D297" s="130">
        <f>+C297/C300</f>
        <v>8.4947332653754672E-3</v>
      </c>
    </row>
    <row r="298" spans="2:4" ht="15.75" x14ac:dyDescent="0.25">
      <c r="B298" s="15" t="s">
        <v>189</v>
      </c>
      <c r="C298" s="129">
        <v>22</v>
      </c>
      <c r="D298" s="130">
        <f>+C298/C300</f>
        <v>7.4753652735304113E-3</v>
      </c>
    </row>
    <row r="299" spans="2:4" ht="15.75" x14ac:dyDescent="0.25">
      <c r="B299" s="15" t="s">
        <v>109</v>
      </c>
      <c r="C299" s="129">
        <v>18</v>
      </c>
      <c r="D299" s="130">
        <f>+C299/C300</f>
        <v>6.1162079510703364E-3</v>
      </c>
    </row>
    <row r="300" spans="2:4" ht="15.75" x14ac:dyDescent="0.25">
      <c r="B300" s="131" t="s">
        <v>23</v>
      </c>
      <c r="C300" s="132">
        <f>SUM(C287:C299)</f>
        <v>2943</v>
      </c>
      <c r="D300" s="133">
        <f>SUM(D287:D299)</f>
        <v>0.99999999999999989</v>
      </c>
    </row>
    <row r="301" spans="2:4" ht="15.75" x14ac:dyDescent="0.25">
      <c r="B301" s="158"/>
      <c r="C301" s="159"/>
      <c r="D301" s="160"/>
    </row>
    <row r="302" spans="2:4" ht="15.75" x14ac:dyDescent="0.25">
      <c r="B302" s="158"/>
      <c r="C302" s="159"/>
      <c r="D302" s="160"/>
    </row>
    <row r="303" spans="2:4" ht="15.75" x14ac:dyDescent="0.25">
      <c r="B303" s="158"/>
      <c r="C303" s="159"/>
      <c r="D303" s="160"/>
    </row>
    <row r="304" spans="2:4" ht="15.75" x14ac:dyDescent="0.25">
      <c r="B304" s="158"/>
      <c r="C304" s="159"/>
      <c r="D304" s="160"/>
    </row>
    <row r="305" spans="2:4" ht="27.75" customHeight="1" x14ac:dyDescent="0.25"/>
    <row r="308" spans="2:4" x14ac:dyDescent="0.25">
      <c r="B308" s="1" t="s">
        <v>27</v>
      </c>
      <c r="C308" s="1"/>
      <c r="D308" s="17"/>
    </row>
    <row r="309" spans="2:4" x14ac:dyDescent="0.25">
      <c r="B309" s="119" t="str">
        <f>+B260</f>
        <v>Julio-septiembre 2025</v>
      </c>
      <c r="C309" s="17"/>
    </row>
    <row r="311" spans="2:4" ht="25.5" x14ac:dyDescent="0.25">
      <c r="B311" s="91" t="s">
        <v>10</v>
      </c>
      <c r="C311" s="91" t="s">
        <v>25</v>
      </c>
      <c r="D311" s="92" t="s">
        <v>26</v>
      </c>
    </row>
    <row r="312" spans="2:4" ht="15.75" x14ac:dyDescent="0.25">
      <c r="B312" s="19" t="str">
        <f>+$C$52</f>
        <v>Julio</v>
      </c>
      <c r="C312" s="118">
        <f>+B238+B264</f>
        <v>515</v>
      </c>
      <c r="D312" s="93">
        <v>0.49</v>
      </c>
    </row>
    <row r="313" spans="2:4" ht="15.75" x14ac:dyDescent="0.25">
      <c r="B313" s="19" t="str">
        <f>+$C$53</f>
        <v>Agosto</v>
      </c>
      <c r="C313" s="118">
        <f>+C238+C264</f>
        <v>731</v>
      </c>
      <c r="D313" s="93">
        <v>0.42</v>
      </c>
    </row>
    <row r="314" spans="2:4" ht="15.75" x14ac:dyDescent="0.25">
      <c r="B314" s="19" t="str">
        <f>+$C$54</f>
        <v>Septiembre</v>
      </c>
      <c r="C314" s="118">
        <f>+D238+D264</f>
        <v>532</v>
      </c>
      <c r="D314" s="93">
        <v>0.1</v>
      </c>
    </row>
    <row r="315" spans="2:4" x14ac:dyDescent="0.25">
      <c r="B315" s="98" t="s">
        <v>23</v>
      </c>
      <c r="C315" s="94">
        <f>SUM(C312:C314)</f>
        <v>1778</v>
      </c>
      <c r="D315" s="95">
        <v>0.35</v>
      </c>
    </row>
    <row r="329" spans="2:7" x14ac:dyDescent="0.25">
      <c r="G329" s="18"/>
    </row>
    <row r="330" spans="2:7" ht="23.25" x14ac:dyDescent="0.35">
      <c r="B330" s="4" t="s">
        <v>46</v>
      </c>
      <c r="G330" s="18"/>
    </row>
    <row r="331" spans="2:7" x14ac:dyDescent="0.25">
      <c r="G331" s="18"/>
    </row>
    <row r="332" spans="2:7" x14ac:dyDescent="0.25">
      <c r="F332" s="17"/>
    </row>
    <row r="333" spans="2:7" x14ac:dyDescent="0.25">
      <c r="G333" s="18"/>
    </row>
    <row r="334" spans="2:7" x14ac:dyDescent="0.25">
      <c r="C334" s="41" t="str">
        <f>+B312</f>
        <v>Julio</v>
      </c>
      <c r="G334" s="18"/>
    </row>
    <row r="335" spans="2:7" ht="15.75" x14ac:dyDescent="0.25">
      <c r="B335" s="36" t="s">
        <v>45</v>
      </c>
      <c r="G335" s="18"/>
    </row>
    <row r="336" spans="2:7" ht="15.75" x14ac:dyDescent="0.25">
      <c r="B336" s="33" t="s">
        <v>44</v>
      </c>
      <c r="G336" s="18"/>
    </row>
    <row r="337" spans="2:7" x14ac:dyDescent="0.25">
      <c r="B337" s="14" t="s">
        <v>28</v>
      </c>
      <c r="C337" s="14" t="s">
        <v>11</v>
      </c>
      <c r="G337" s="18"/>
    </row>
    <row r="338" spans="2:7" x14ac:dyDescent="0.25">
      <c r="B338" s="15" t="s">
        <v>30</v>
      </c>
      <c r="C338" s="42">
        <v>644</v>
      </c>
      <c r="G338" s="18"/>
    </row>
    <row r="339" spans="2:7" x14ac:dyDescent="0.25">
      <c r="B339" s="15" t="s">
        <v>31</v>
      </c>
      <c r="C339" s="42">
        <v>295</v>
      </c>
      <c r="G339" s="18"/>
    </row>
    <row r="340" spans="2:7" x14ac:dyDescent="0.25">
      <c r="B340" s="15" t="s">
        <v>32</v>
      </c>
      <c r="C340" s="42">
        <v>11</v>
      </c>
      <c r="G340" s="18"/>
    </row>
    <row r="341" spans="2:7" x14ac:dyDescent="0.25">
      <c r="B341" s="16" t="s">
        <v>29</v>
      </c>
      <c r="C341" s="24">
        <f>SUM(C338:C340)</f>
        <v>950</v>
      </c>
      <c r="G341" s="18"/>
    </row>
    <row r="342" spans="2:7" x14ac:dyDescent="0.25">
      <c r="G342" s="18"/>
    </row>
    <row r="343" spans="2:7" x14ac:dyDescent="0.25">
      <c r="G343" s="18"/>
    </row>
    <row r="344" spans="2:7" x14ac:dyDescent="0.25">
      <c r="G344" s="18"/>
    </row>
    <row r="345" spans="2:7" x14ac:dyDescent="0.25">
      <c r="G345" s="18"/>
    </row>
    <row r="357" spans="2:3" x14ac:dyDescent="0.25">
      <c r="C357" s="41" t="str">
        <f>+B313</f>
        <v>Agosto</v>
      </c>
    </row>
    <row r="358" spans="2:3" ht="15.75" x14ac:dyDescent="0.25">
      <c r="B358" s="36" t="s">
        <v>45</v>
      </c>
    </row>
    <row r="359" spans="2:3" ht="15.75" x14ac:dyDescent="0.25">
      <c r="B359" s="33" t="s">
        <v>44</v>
      </c>
    </row>
    <row r="360" spans="2:3" x14ac:dyDescent="0.25">
      <c r="B360" s="14" t="s">
        <v>28</v>
      </c>
      <c r="C360" s="14" t="s">
        <v>11</v>
      </c>
    </row>
    <row r="361" spans="2:3" x14ac:dyDescent="0.25">
      <c r="B361" s="15" t="s">
        <v>30</v>
      </c>
      <c r="C361" s="42">
        <v>1076</v>
      </c>
    </row>
    <row r="362" spans="2:3" x14ac:dyDescent="0.25">
      <c r="B362" s="15" t="s">
        <v>31</v>
      </c>
      <c r="C362" s="42">
        <v>202</v>
      </c>
    </row>
    <row r="363" spans="2:3" x14ac:dyDescent="0.25">
      <c r="B363" s="15" t="s">
        <v>32</v>
      </c>
      <c r="C363" s="42">
        <v>21</v>
      </c>
    </row>
    <row r="364" spans="2:3" x14ac:dyDescent="0.25">
      <c r="B364" s="16" t="s">
        <v>29</v>
      </c>
      <c r="C364" s="24">
        <f>SUM(C361:C363)</f>
        <v>1299</v>
      </c>
    </row>
    <row r="369" spans="2:11" x14ac:dyDescent="0.25">
      <c r="C369" s="41" t="str">
        <f>+B314</f>
        <v>Septiembre</v>
      </c>
    </row>
    <row r="370" spans="2:11" ht="15.75" x14ac:dyDescent="0.25">
      <c r="B370" s="36" t="s">
        <v>45</v>
      </c>
    </row>
    <row r="371" spans="2:11" ht="15.75" x14ac:dyDescent="0.25">
      <c r="B371" s="33" t="s">
        <v>44</v>
      </c>
    </row>
    <row r="372" spans="2:11" x14ac:dyDescent="0.25">
      <c r="B372" s="14" t="s">
        <v>28</v>
      </c>
      <c r="C372" s="14" t="s">
        <v>11</v>
      </c>
    </row>
    <row r="373" spans="2:11" x14ac:dyDescent="0.25">
      <c r="B373" s="15" t="s">
        <v>30</v>
      </c>
      <c r="C373" s="96">
        <v>901</v>
      </c>
    </row>
    <row r="374" spans="2:11" x14ac:dyDescent="0.25">
      <c r="B374" s="15" t="s">
        <v>31</v>
      </c>
      <c r="C374" s="96">
        <v>215</v>
      </c>
      <c r="G374" s="1"/>
      <c r="H374" s="1"/>
      <c r="I374" s="1"/>
      <c r="J374" s="1"/>
      <c r="K374" s="1"/>
    </row>
    <row r="375" spans="2:11" x14ac:dyDescent="0.25">
      <c r="B375" s="15" t="s">
        <v>32</v>
      </c>
      <c r="C375" s="96">
        <v>7</v>
      </c>
      <c r="G375" s="1"/>
      <c r="H375" s="1"/>
      <c r="I375" s="1"/>
      <c r="J375" s="1"/>
      <c r="K375" s="1"/>
    </row>
    <row r="376" spans="2:11" x14ac:dyDescent="0.25">
      <c r="B376" s="16" t="s">
        <v>29</v>
      </c>
      <c r="C376" s="24">
        <f>SUM(C373:C375)</f>
        <v>1123</v>
      </c>
      <c r="J376" s="23"/>
      <c r="K376" s="1"/>
    </row>
    <row r="377" spans="2:11" x14ac:dyDescent="0.25">
      <c r="J377" s="1"/>
      <c r="K377" s="1"/>
    </row>
    <row r="378" spans="2:11" x14ac:dyDescent="0.25">
      <c r="J378" s="1"/>
      <c r="K378" s="1"/>
    </row>
    <row r="379" spans="2:11" x14ac:dyDescent="0.25">
      <c r="J379" s="1"/>
      <c r="K379" s="1"/>
    </row>
    <row r="380" spans="2:11" ht="15.75" x14ac:dyDescent="0.25">
      <c r="B380" s="50" t="str">
        <f>+B207</f>
        <v>Resumen del trimestre julio-septiembre 2025</v>
      </c>
      <c r="C380" s="51"/>
      <c r="J380" s="1"/>
      <c r="K380" s="1"/>
    </row>
    <row r="381" spans="2:11" x14ac:dyDescent="0.25">
      <c r="B381" s="14" t="s">
        <v>28</v>
      </c>
      <c r="C381" s="14" t="s">
        <v>11</v>
      </c>
      <c r="J381" s="1"/>
      <c r="K381" s="1"/>
    </row>
    <row r="382" spans="2:11" x14ac:dyDescent="0.25">
      <c r="B382" s="15" t="s">
        <v>30</v>
      </c>
      <c r="C382" s="43">
        <f>+C338+C361+C373</f>
        <v>2621</v>
      </c>
      <c r="J382" s="1"/>
      <c r="K382" s="1"/>
    </row>
    <row r="383" spans="2:11" x14ac:dyDescent="0.25">
      <c r="B383" s="15" t="s">
        <v>31</v>
      </c>
      <c r="C383" s="43">
        <f>+C339+C362+C374</f>
        <v>712</v>
      </c>
      <c r="J383" s="1"/>
      <c r="K383" s="1"/>
    </row>
    <row r="384" spans="2:11" x14ac:dyDescent="0.25">
      <c r="B384" s="15" t="s">
        <v>32</v>
      </c>
      <c r="C384" s="43">
        <f>+C375+C363+C340</f>
        <v>39</v>
      </c>
      <c r="J384" s="1"/>
      <c r="K384" s="1"/>
    </row>
    <row r="385" spans="2:11" x14ac:dyDescent="0.25">
      <c r="B385" s="16" t="s">
        <v>29</v>
      </c>
      <c r="C385" s="22">
        <f>SUM(C382:C384)</f>
        <v>3372</v>
      </c>
      <c r="J385" s="1"/>
      <c r="K385" s="1"/>
    </row>
    <row r="386" spans="2:11" x14ac:dyDescent="0.25">
      <c r="J386" s="1"/>
      <c r="K386" s="1"/>
    </row>
    <row r="387" spans="2:11" x14ac:dyDescent="0.25">
      <c r="J387" s="1"/>
      <c r="K387" s="1"/>
    </row>
    <row r="388" spans="2:11" x14ac:dyDescent="0.25">
      <c r="J388" s="1"/>
      <c r="K388" s="1"/>
    </row>
    <row r="389" spans="2:11" x14ac:dyDescent="0.25">
      <c r="J389" s="1"/>
      <c r="K389" s="1"/>
    </row>
    <row r="390" spans="2:11" x14ac:dyDescent="0.25">
      <c r="J390" s="1"/>
      <c r="K390" s="1"/>
    </row>
    <row r="391" spans="2:11" x14ac:dyDescent="0.25">
      <c r="J391" s="1"/>
      <c r="K391" s="1"/>
    </row>
    <row r="392" spans="2:11" x14ac:dyDescent="0.25">
      <c r="J392" s="1"/>
      <c r="K392" s="1"/>
    </row>
    <row r="414" spans="3:3" x14ac:dyDescent="0.25">
      <c r="C414" s="44"/>
    </row>
    <row r="415" spans="3:3" x14ac:dyDescent="0.25">
      <c r="C415" s="44"/>
    </row>
  </sheetData>
  <sortState xmlns:xlrd2="http://schemas.microsoft.com/office/spreadsheetml/2017/richdata2" ref="B287:C299">
    <sortCondition descending="1" ref="C287:C299"/>
  </sortState>
  <mergeCells count="28">
    <mergeCell ref="B260:D260"/>
    <mergeCell ref="E24:F24"/>
    <mergeCell ref="B46:C46"/>
    <mergeCell ref="G24:G25"/>
    <mergeCell ref="H24:H25"/>
    <mergeCell ref="B32:C32"/>
    <mergeCell ref="B35:B36"/>
    <mergeCell ref="C35:C36"/>
    <mergeCell ref="D35:D36"/>
    <mergeCell ref="E35:F35"/>
    <mergeCell ref="G35:G36"/>
    <mergeCell ref="H35:H36"/>
    <mergeCell ref="A259:F259"/>
    <mergeCell ref="A153:C153"/>
    <mergeCell ref="C90:H90"/>
    <mergeCell ref="C48:G48"/>
    <mergeCell ref="H13:H14"/>
    <mergeCell ref="B13:B14"/>
    <mergeCell ref="C13:C14"/>
    <mergeCell ref="D13:D14"/>
    <mergeCell ref="E13:F13"/>
    <mergeCell ref="G13:G14"/>
    <mergeCell ref="B232:D232"/>
    <mergeCell ref="B233:D233"/>
    <mergeCell ref="B21:C21"/>
    <mergeCell ref="B24:B25"/>
    <mergeCell ref="C24:C25"/>
    <mergeCell ref="D24:D25"/>
  </mergeCells>
  <phoneticPr fontId="4" type="noConversion"/>
  <pageMargins left="0.70866141732283472" right="0.70866141732283472" top="0.74803149606299213" bottom="0.74803149606299213" header="0.31496062992125984" footer="0.31496062992125984"/>
  <pageSetup scale="50" orientation="portrait" horizontalDpi="0" verticalDpi="0" r:id="rId1"/>
  <rowBreaks count="2" manualBreakCount="2">
    <brk id="355" max="14" man="1"/>
    <brk id="418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54" t="s">
        <v>0</v>
      </c>
      <c r="B3" s="54"/>
      <c r="C3" s="54"/>
      <c r="D3" s="54"/>
      <c r="E3" s="54"/>
      <c r="F3" s="54"/>
    </row>
    <row r="4" spans="1:7" s="54" customFormat="1" ht="20.25" customHeight="1" x14ac:dyDescent="0.25">
      <c r="C4" s="62" t="s">
        <v>55</v>
      </c>
      <c r="D4" s="23"/>
    </row>
    <row r="5" spans="1:7" ht="15" customHeight="1" x14ac:dyDescent="0.25">
      <c r="A5" s="155" t="s">
        <v>1</v>
      </c>
      <c r="B5" s="155" t="s">
        <v>2</v>
      </c>
      <c r="C5" s="156" t="s">
        <v>3</v>
      </c>
      <c r="D5" s="157" t="s">
        <v>4</v>
      </c>
      <c r="E5" s="157"/>
      <c r="F5" s="156" t="s">
        <v>5</v>
      </c>
      <c r="G5" s="155" t="s">
        <v>6</v>
      </c>
    </row>
    <row r="6" spans="1:7" x14ac:dyDescent="0.25">
      <c r="A6" s="155"/>
      <c r="B6" s="155"/>
      <c r="C6" s="156"/>
      <c r="D6" s="57" t="s">
        <v>7</v>
      </c>
      <c r="E6" s="57" t="s">
        <v>8</v>
      </c>
      <c r="F6" s="156"/>
      <c r="G6" s="155"/>
    </row>
    <row r="7" spans="1:7" ht="60" x14ac:dyDescent="0.25">
      <c r="A7" s="60">
        <v>1</v>
      </c>
      <c r="B7" s="61" t="s">
        <v>56</v>
      </c>
      <c r="C7" s="60">
        <v>74</v>
      </c>
      <c r="D7" s="59">
        <v>43</v>
      </c>
      <c r="E7" s="59">
        <v>31</v>
      </c>
      <c r="F7" s="61" t="s">
        <v>57</v>
      </c>
      <c r="G7" s="84" t="s">
        <v>58</v>
      </c>
    </row>
    <row r="8" spans="1:7" ht="63" customHeight="1" x14ac:dyDescent="0.25">
      <c r="A8" s="60">
        <v>2</v>
      </c>
      <c r="B8" s="61" t="s">
        <v>59</v>
      </c>
      <c r="C8" s="60">
        <v>27</v>
      </c>
      <c r="D8" s="59">
        <v>19</v>
      </c>
      <c r="E8" s="59">
        <v>8</v>
      </c>
      <c r="F8" s="61" t="s">
        <v>60</v>
      </c>
      <c r="G8" s="84" t="s">
        <v>61</v>
      </c>
    </row>
    <row r="9" spans="1:7" ht="75" customHeight="1" x14ac:dyDescent="0.25">
      <c r="A9" s="60">
        <v>3</v>
      </c>
      <c r="B9" s="61" t="s">
        <v>62</v>
      </c>
      <c r="C9" s="60">
        <v>147</v>
      </c>
      <c r="D9" s="59">
        <v>78</v>
      </c>
      <c r="E9" s="59">
        <v>69</v>
      </c>
      <c r="F9" s="61" t="s">
        <v>63</v>
      </c>
      <c r="G9" s="84" t="s">
        <v>64</v>
      </c>
    </row>
    <row r="10" spans="1:7" ht="60" customHeight="1" x14ac:dyDescent="0.25">
      <c r="A10" s="60">
        <v>4</v>
      </c>
      <c r="B10" s="61" t="s">
        <v>65</v>
      </c>
      <c r="C10" s="60">
        <v>127</v>
      </c>
      <c r="D10" s="59">
        <v>78</v>
      </c>
      <c r="E10" s="59">
        <v>49</v>
      </c>
      <c r="F10" s="61" t="s">
        <v>66</v>
      </c>
      <c r="G10" s="84"/>
    </row>
    <row r="11" spans="1:7" ht="33.75" customHeight="1" x14ac:dyDescent="0.25">
      <c r="A11" s="151" t="s">
        <v>68</v>
      </c>
      <c r="B11" s="151"/>
      <c r="C11" s="57">
        <f>SUM(C7:C10)</f>
        <v>375</v>
      </c>
      <c r="D11" s="57">
        <f>SUM(D7:D10)</f>
        <v>218</v>
      </c>
      <c r="E11" s="57">
        <f>SUM(E7:E10)</f>
        <v>157</v>
      </c>
    </row>
    <row r="12" spans="1:7" x14ac:dyDescent="0.25">
      <c r="C12" s="63" t="s">
        <v>67</v>
      </c>
    </row>
    <row r="13" spans="1:7" ht="15" customHeight="1" x14ac:dyDescent="0.25">
      <c r="A13" s="155" t="s">
        <v>1</v>
      </c>
      <c r="B13" s="155" t="s">
        <v>2</v>
      </c>
      <c r="C13" s="156" t="s">
        <v>3</v>
      </c>
      <c r="D13" s="157" t="s">
        <v>4</v>
      </c>
      <c r="E13" s="152"/>
      <c r="F13" s="156" t="s">
        <v>5</v>
      </c>
      <c r="G13" s="155" t="s">
        <v>6</v>
      </c>
    </row>
    <row r="14" spans="1:7" x14ac:dyDescent="0.25">
      <c r="A14" s="155"/>
      <c r="B14" s="155"/>
      <c r="C14" s="155"/>
      <c r="D14" s="57" t="s">
        <v>7</v>
      </c>
      <c r="E14" s="57" t="s">
        <v>8</v>
      </c>
      <c r="F14" s="156"/>
      <c r="G14" s="155"/>
    </row>
    <row r="15" spans="1:7" ht="33" customHeight="1" x14ac:dyDescent="0.25">
      <c r="A15" s="60">
        <v>1</v>
      </c>
      <c r="B15" s="61" t="s">
        <v>70</v>
      </c>
      <c r="C15" s="60">
        <v>84</v>
      </c>
      <c r="D15" s="59">
        <v>53</v>
      </c>
      <c r="E15" s="59">
        <v>31</v>
      </c>
      <c r="F15" s="61" t="s">
        <v>71</v>
      </c>
      <c r="G15" s="84" t="s">
        <v>72</v>
      </c>
    </row>
    <row r="16" spans="1:7" ht="44.25" customHeight="1" x14ac:dyDescent="0.25">
      <c r="A16" s="60">
        <v>2</v>
      </c>
      <c r="B16" s="61" t="s">
        <v>73</v>
      </c>
      <c r="C16" s="60">
        <v>49</v>
      </c>
      <c r="D16" s="59">
        <v>38</v>
      </c>
      <c r="E16" s="59">
        <v>11</v>
      </c>
      <c r="F16" s="61" t="s">
        <v>74</v>
      </c>
      <c r="G16" s="84" t="s">
        <v>75</v>
      </c>
    </row>
    <row r="17" spans="1:7" ht="44.25" customHeight="1" x14ac:dyDescent="0.25">
      <c r="A17" s="60">
        <v>3</v>
      </c>
      <c r="B17" s="61" t="s">
        <v>76</v>
      </c>
      <c r="C17" s="60">
        <v>22</v>
      </c>
      <c r="D17" s="59">
        <v>14</v>
      </c>
      <c r="E17" s="59">
        <v>8</v>
      </c>
      <c r="F17" s="61" t="s">
        <v>77</v>
      </c>
      <c r="G17" s="84" t="s">
        <v>78</v>
      </c>
    </row>
    <row r="18" spans="1:7" ht="45.75" customHeight="1" x14ac:dyDescent="0.25">
      <c r="A18" s="60">
        <v>4</v>
      </c>
      <c r="B18" s="61" t="s">
        <v>79</v>
      </c>
      <c r="C18" s="60">
        <v>84</v>
      </c>
      <c r="D18" s="59">
        <v>37</v>
      </c>
      <c r="E18" s="59">
        <v>47</v>
      </c>
      <c r="F18" s="61" t="s">
        <v>80</v>
      </c>
      <c r="G18" s="84" t="s">
        <v>81</v>
      </c>
    </row>
    <row r="19" spans="1:7" ht="30.75" customHeight="1" x14ac:dyDescent="0.25">
      <c r="A19" s="151" t="s">
        <v>69</v>
      </c>
      <c r="B19" s="151"/>
      <c r="C19" s="57">
        <f>SUM(C15:C18)</f>
        <v>239</v>
      </c>
      <c r="D19" s="57">
        <f>SUM(D15:D18)</f>
        <v>142</v>
      </c>
      <c r="E19" s="57">
        <f>SUM(E15:E18)</f>
        <v>97</v>
      </c>
    </row>
    <row r="20" spans="1:7" x14ac:dyDescent="0.25">
      <c r="C20" s="63" t="s">
        <v>99</v>
      </c>
    </row>
    <row r="21" spans="1:7" x14ac:dyDescent="0.25">
      <c r="A21" s="155" t="s">
        <v>1</v>
      </c>
      <c r="B21" s="155" t="s">
        <v>2</v>
      </c>
      <c r="C21" s="156" t="s">
        <v>3</v>
      </c>
      <c r="D21" s="157" t="s">
        <v>4</v>
      </c>
      <c r="E21" s="152"/>
      <c r="F21" s="156" t="s">
        <v>5</v>
      </c>
      <c r="G21" s="155" t="s">
        <v>6</v>
      </c>
    </row>
    <row r="22" spans="1:7" x14ac:dyDescent="0.25">
      <c r="A22" s="155"/>
      <c r="B22" s="155"/>
      <c r="C22" s="155"/>
      <c r="D22" s="57" t="s">
        <v>7</v>
      </c>
      <c r="E22" s="57" t="s">
        <v>8</v>
      </c>
      <c r="F22" s="155"/>
      <c r="G22" s="155"/>
    </row>
    <row r="23" spans="1:7" ht="32.25" customHeight="1" x14ac:dyDescent="0.25">
      <c r="A23" s="60">
        <v>1</v>
      </c>
      <c r="B23" s="61" t="s">
        <v>83</v>
      </c>
      <c r="C23" s="59">
        <v>39</v>
      </c>
      <c r="D23" s="59">
        <v>3</v>
      </c>
      <c r="E23" s="59">
        <v>36</v>
      </c>
      <c r="F23" s="61" t="s">
        <v>84</v>
      </c>
      <c r="G23" s="84" t="s">
        <v>85</v>
      </c>
    </row>
    <row r="24" spans="1:7" ht="32.25" customHeight="1" x14ac:dyDescent="0.25">
      <c r="A24" s="60">
        <v>2</v>
      </c>
      <c r="B24" s="61" t="s">
        <v>86</v>
      </c>
      <c r="C24" s="60">
        <v>26</v>
      </c>
      <c r="D24" s="59">
        <v>12</v>
      </c>
      <c r="E24" s="59">
        <v>14</v>
      </c>
      <c r="F24" s="61" t="s">
        <v>84</v>
      </c>
      <c r="G24" s="84" t="s">
        <v>87</v>
      </c>
    </row>
    <row r="25" spans="1:7" ht="32.25" customHeight="1" x14ac:dyDescent="0.25">
      <c r="A25" s="60">
        <v>3</v>
      </c>
      <c r="B25" s="61" t="s">
        <v>88</v>
      </c>
      <c r="C25" s="60">
        <v>24</v>
      </c>
      <c r="D25" s="59">
        <v>7</v>
      </c>
      <c r="E25" s="59">
        <v>17</v>
      </c>
      <c r="F25" s="61" t="s">
        <v>89</v>
      </c>
      <c r="G25" s="84" t="s">
        <v>90</v>
      </c>
    </row>
    <row r="26" spans="1:7" ht="32.25" customHeight="1" x14ac:dyDescent="0.25">
      <c r="A26" s="60">
        <v>4</v>
      </c>
      <c r="B26" s="61" t="s">
        <v>91</v>
      </c>
      <c r="C26" s="60">
        <v>36</v>
      </c>
      <c r="D26" s="59">
        <v>17</v>
      </c>
      <c r="E26" s="59">
        <v>19</v>
      </c>
      <c r="F26" s="61" t="s">
        <v>92</v>
      </c>
      <c r="G26" s="84" t="s">
        <v>93</v>
      </c>
    </row>
    <row r="27" spans="1:7" ht="32.25" customHeight="1" x14ac:dyDescent="0.25">
      <c r="A27" s="60">
        <v>5</v>
      </c>
      <c r="B27" s="61" t="s">
        <v>94</v>
      </c>
      <c r="C27" s="60">
        <v>39</v>
      </c>
      <c r="D27" s="59">
        <v>3</v>
      </c>
      <c r="E27" s="59">
        <v>36</v>
      </c>
      <c r="F27" s="61" t="s">
        <v>95</v>
      </c>
      <c r="G27" s="84" t="s">
        <v>96</v>
      </c>
    </row>
    <row r="28" spans="1:7" ht="32.25" customHeight="1" x14ac:dyDescent="0.25">
      <c r="A28" s="60">
        <v>6</v>
      </c>
      <c r="B28" s="61" t="s">
        <v>97</v>
      </c>
      <c r="C28" s="60">
        <v>35</v>
      </c>
      <c r="D28" s="59">
        <v>17</v>
      </c>
      <c r="E28" s="59">
        <v>18</v>
      </c>
      <c r="F28" s="61" t="s">
        <v>95</v>
      </c>
      <c r="G28" s="84" t="s">
        <v>98</v>
      </c>
    </row>
    <row r="29" spans="1:7" ht="29.25" customHeight="1" x14ac:dyDescent="0.25">
      <c r="A29" s="151" t="s">
        <v>82</v>
      </c>
      <c r="B29" s="151"/>
      <c r="C29" s="57">
        <f>SUM(C23:C28)</f>
        <v>199</v>
      </c>
      <c r="D29" s="57">
        <f>SUM(D23:D28)</f>
        <v>59</v>
      </c>
      <c r="E29" s="57">
        <f>SUM(E23:E28)</f>
        <v>140</v>
      </c>
    </row>
    <row r="30" spans="1:7" x14ac:dyDescent="0.25">
      <c r="A30" s="152" t="s">
        <v>104</v>
      </c>
      <c r="B30" s="152"/>
      <c r="C30" s="152"/>
      <c r="D30" s="152"/>
      <c r="E30" s="152"/>
    </row>
    <row r="32" spans="1:7" ht="28.5" customHeight="1" x14ac:dyDescent="0.25">
      <c r="A32" s="54" t="s">
        <v>10</v>
      </c>
      <c r="B32" s="85" t="s">
        <v>12</v>
      </c>
      <c r="C32" s="85" t="s">
        <v>39</v>
      </c>
      <c r="D32" s="57" t="s">
        <v>13</v>
      </c>
      <c r="E32" s="57" t="s">
        <v>14</v>
      </c>
    </row>
    <row r="33" spans="1:7" x14ac:dyDescent="0.25">
      <c r="A33" t="s">
        <v>100</v>
      </c>
      <c r="B33" s="18">
        <v>4</v>
      </c>
      <c r="C33" s="57">
        <f>+C11</f>
        <v>375</v>
      </c>
      <c r="D33" s="57">
        <f>+D11</f>
        <v>218</v>
      </c>
      <c r="E33" s="57">
        <v>157</v>
      </c>
    </row>
    <row r="34" spans="1:7" x14ac:dyDescent="0.25">
      <c r="A34" t="s">
        <v>101</v>
      </c>
      <c r="B34" s="18">
        <v>4</v>
      </c>
      <c r="C34" s="57">
        <f>+C19</f>
        <v>239</v>
      </c>
      <c r="D34" s="57">
        <f>+D19</f>
        <v>142</v>
      </c>
      <c r="E34" s="57">
        <f>+E19</f>
        <v>97</v>
      </c>
    </row>
    <row r="35" spans="1:7" x14ac:dyDescent="0.25">
      <c r="A35" t="s">
        <v>102</v>
      </c>
      <c r="B35" s="18">
        <v>6</v>
      </c>
      <c r="C35" s="57">
        <f>+C29</f>
        <v>199</v>
      </c>
      <c r="D35" s="57">
        <f>+D29</f>
        <v>59</v>
      </c>
      <c r="E35" s="57">
        <f>+E29</f>
        <v>140</v>
      </c>
    </row>
    <row r="36" spans="1:7" x14ac:dyDescent="0.25">
      <c r="A36" t="s">
        <v>15</v>
      </c>
      <c r="B36" s="18">
        <f>SUM(B33:B35)</f>
        <v>14</v>
      </c>
      <c r="C36" s="18">
        <f>SUM(C33:C35)</f>
        <v>813</v>
      </c>
      <c r="D36" s="18">
        <f>SUM(D33:D35)</f>
        <v>419</v>
      </c>
      <c r="E36" s="18">
        <f>SUM(E33:E35)</f>
        <v>394</v>
      </c>
      <c r="F36" s="18"/>
      <c r="G36" s="18"/>
    </row>
    <row r="37" spans="1:7" x14ac:dyDescent="0.25">
      <c r="A37" t="s">
        <v>16</v>
      </c>
    </row>
    <row r="38" spans="1:7" ht="18" customHeight="1" x14ac:dyDescent="0.25">
      <c r="A38" s="152" t="str">
        <f>+$A$30</f>
        <v>Resumen del trimestre abril-junio 2024</v>
      </c>
      <c r="B38" s="152"/>
      <c r="C38" s="152"/>
      <c r="D38" s="152"/>
      <c r="E38" s="152"/>
      <c r="F38" s="152"/>
    </row>
    <row r="39" spans="1:7" ht="45" x14ac:dyDescent="0.25">
      <c r="A39" s="58" t="s">
        <v>10</v>
      </c>
      <c r="B39" s="58" t="s">
        <v>36</v>
      </c>
      <c r="C39" s="58" t="s">
        <v>17</v>
      </c>
      <c r="D39" s="58" t="s">
        <v>18</v>
      </c>
      <c r="E39" s="89" t="s">
        <v>119</v>
      </c>
    </row>
    <row r="40" spans="1:7" x14ac:dyDescent="0.25">
      <c r="A40" s="58" t="str">
        <f>+$A$33</f>
        <v>Abril</v>
      </c>
      <c r="B40" s="58">
        <v>2</v>
      </c>
      <c r="C40" s="58">
        <v>0</v>
      </c>
      <c r="D40" s="58"/>
      <c r="E40" s="58"/>
    </row>
    <row r="41" spans="1:7" x14ac:dyDescent="0.25">
      <c r="A41" s="58" t="str">
        <f>+$A$34</f>
        <v>Mayo</v>
      </c>
      <c r="B41" s="58">
        <v>1</v>
      </c>
      <c r="C41" s="58"/>
      <c r="D41" s="58">
        <v>1</v>
      </c>
      <c r="E41" s="58"/>
    </row>
    <row r="42" spans="1:7" x14ac:dyDescent="0.25">
      <c r="A42" s="58" t="str">
        <f>+$A$35</f>
        <v>Junio</v>
      </c>
      <c r="B42" s="58">
        <v>0</v>
      </c>
      <c r="C42" s="58"/>
      <c r="D42" s="58"/>
      <c r="E42" s="58">
        <v>1</v>
      </c>
    </row>
    <row r="43" spans="1:7" x14ac:dyDescent="0.25">
      <c r="A43" t="s">
        <v>15</v>
      </c>
      <c r="B43" s="18">
        <f>SUM(B40:B42)</f>
        <v>3</v>
      </c>
      <c r="C43" s="18">
        <f>SUM(C40:C42)</f>
        <v>0</v>
      </c>
      <c r="D43" s="18">
        <f>SUM(D40:D42)</f>
        <v>1</v>
      </c>
      <c r="E43" s="18">
        <f>SUM(E40:E42)</f>
        <v>1</v>
      </c>
    </row>
    <row r="44" spans="1:7" x14ac:dyDescent="0.25">
      <c r="A44" s="54" t="s">
        <v>38</v>
      </c>
      <c r="B44" s="54"/>
      <c r="C44" s="54"/>
      <c r="D44" s="54"/>
    </row>
    <row r="45" spans="1:7" x14ac:dyDescent="0.25">
      <c r="A45" s="58" t="s">
        <v>10</v>
      </c>
      <c r="B45" s="58" t="s">
        <v>11</v>
      </c>
    </row>
    <row r="46" spans="1:7" x14ac:dyDescent="0.25">
      <c r="A46" s="58" t="str">
        <f>+$A$33</f>
        <v>Abril</v>
      </c>
      <c r="B46" s="58">
        <v>5</v>
      </c>
    </row>
    <row r="47" spans="1:7" x14ac:dyDescent="0.25">
      <c r="A47" s="58" t="str">
        <f>+$A$34</f>
        <v>Mayo</v>
      </c>
      <c r="B47" s="58">
        <v>9</v>
      </c>
    </row>
    <row r="48" spans="1:7" x14ac:dyDescent="0.25">
      <c r="A48" s="58" t="str">
        <f>+$A$35</f>
        <v>Junio</v>
      </c>
      <c r="B48" s="58">
        <v>10</v>
      </c>
    </row>
    <row r="49" spans="1:2" x14ac:dyDescent="0.25">
      <c r="A49" s="17" t="s">
        <v>40</v>
      </c>
      <c r="B49" s="18">
        <f>SUM(B46:B48)</f>
        <v>24</v>
      </c>
    </row>
    <row r="50" spans="1:2" x14ac:dyDescent="0.25">
      <c r="A50" t="s">
        <v>34</v>
      </c>
    </row>
    <row r="51" spans="1:2" x14ac:dyDescent="0.25">
      <c r="A51" s="67">
        <v>45383</v>
      </c>
    </row>
    <row r="52" spans="1:2" x14ac:dyDescent="0.25">
      <c r="A52" s="86" t="s">
        <v>19</v>
      </c>
      <c r="B52" s="86" t="s">
        <v>11</v>
      </c>
    </row>
    <row r="53" spans="1:2" x14ac:dyDescent="0.25">
      <c r="A53" s="66" t="s">
        <v>41</v>
      </c>
      <c r="B53" s="86">
        <v>0</v>
      </c>
    </row>
    <row r="54" spans="1:2" ht="30" x14ac:dyDescent="0.25">
      <c r="A54" s="85" t="s">
        <v>42</v>
      </c>
      <c r="B54" s="86">
        <v>2</v>
      </c>
    </row>
    <row r="55" spans="1:2" ht="30" x14ac:dyDescent="0.25">
      <c r="A55" s="85" t="s">
        <v>20</v>
      </c>
      <c r="B55" s="86">
        <v>0</v>
      </c>
    </row>
    <row r="56" spans="1:2" ht="30" x14ac:dyDescent="0.25">
      <c r="A56" s="64" t="s">
        <v>21</v>
      </c>
      <c r="B56" s="86">
        <v>6</v>
      </c>
    </row>
    <row r="57" spans="1:2" ht="30" x14ac:dyDescent="0.25">
      <c r="A57" s="64" t="s">
        <v>43</v>
      </c>
      <c r="B57" s="86">
        <v>19</v>
      </c>
    </row>
    <row r="58" spans="1:2" x14ac:dyDescent="0.25">
      <c r="A58" s="64" t="s">
        <v>52</v>
      </c>
      <c r="B58" s="86">
        <v>0</v>
      </c>
    </row>
    <row r="59" spans="1:2" x14ac:dyDescent="0.25">
      <c r="A59" s="64" t="s">
        <v>51</v>
      </c>
      <c r="B59" s="86">
        <v>0</v>
      </c>
    </row>
    <row r="60" spans="1:2" x14ac:dyDescent="0.25">
      <c r="A60" s="87" t="s">
        <v>15</v>
      </c>
      <c r="B60" s="87">
        <f>SUM(B53:B59)</f>
        <v>27</v>
      </c>
    </row>
    <row r="61" spans="1:2" x14ac:dyDescent="0.25">
      <c r="A61" s="67">
        <v>45413</v>
      </c>
    </row>
    <row r="62" spans="1:2" x14ac:dyDescent="0.25">
      <c r="A62" s="86" t="s">
        <v>19</v>
      </c>
      <c r="B62" s="86" t="s">
        <v>11</v>
      </c>
    </row>
    <row r="63" spans="1:2" x14ac:dyDescent="0.25">
      <c r="A63" s="66" t="s">
        <v>41</v>
      </c>
      <c r="B63" s="86">
        <v>5</v>
      </c>
    </row>
    <row r="64" spans="1:2" ht="30" x14ac:dyDescent="0.25">
      <c r="A64" s="85" t="s">
        <v>42</v>
      </c>
      <c r="B64" s="86">
        <v>1</v>
      </c>
    </row>
    <row r="65" spans="1:6" ht="30" x14ac:dyDescent="0.25">
      <c r="A65" s="85" t="s">
        <v>20</v>
      </c>
      <c r="B65" s="86">
        <v>0</v>
      </c>
    </row>
    <row r="66" spans="1:6" ht="30" x14ac:dyDescent="0.25">
      <c r="A66" s="64" t="s">
        <v>21</v>
      </c>
      <c r="B66" s="86">
        <v>0</v>
      </c>
    </row>
    <row r="67" spans="1:6" ht="30" x14ac:dyDescent="0.25">
      <c r="A67" s="64" t="s">
        <v>43</v>
      </c>
      <c r="B67" s="86">
        <v>6</v>
      </c>
    </row>
    <row r="68" spans="1:6" x14ac:dyDescent="0.25">
      <c r="A68" s="64" t="s">
        <v>52</v>
      </c>
      <c r="B68" s="86">
        <v>0</v>
      </c>
    </row>
    <row r="69" spans="1:6" x14ac:dyDescent="0.25">
      <c r="A69" s="64" t="s">
        <v>51</v>
      </c>
      <c r="B69" s="86">
        <v>0</v>
      </c>
    </row>
    <row r="70" spans="1:6" x14ac:dyDescent="0.25">
      <c r="A70" s="87" t="s">
        <v>15</v>
      </c>
      <c r="B70" s="86">
        <f>SUM(B63:B69)</f>
        <v>12</v>
      </c>
    </row>
    <row r="71" spans="1:6" x14ac:dyDescent="0.25">
      <c r="A71" s="67">
        <v>45444</v>
      </c>
      <c r="B71" s="18"/>
    </row>
    <row r="72" spans="1:6" x14ac:dyDescent="0.25">
      <c r="A72" s="86" t="s">
        <v>19</v>
      </c>
      <c r="B72" s="86" t="s">
        <v>11</v>
      </c>
    </row>
    <row r="73" spans="1:6" x14ac:dyDescent="0.25">
      <c r="A73" s="66" t="s">
        <v>41</v>
      </c>
      <c r="B73" s="86">
        <v>24</v>
      </c>
    </row>
    <row r="74" spans="1:6" ht="30" x14ac:dyDescent="0.25">
      <c r="A74" s="85" t="s">
        <v>42</v>
      </c>
      <c r="B74" s="86">
        <v>218</v>
      </c>
    </row>
    <row r="75" spans="1:6" ht="30" x14ac:dyDescent="0.25">
      <c r="A75" s="85" t="s">
        <v>20</v>
      </c>
      <c r="B75" s="86">
        <v>0</v>
      </c>
      <c r="E75" s="32"/>
      <c r="F75" s="32"/>
    </row>
    <row r="76" spans="1:6" ht="30" x14ac:dyDescent="0.25">
      <c r="A76" s="64" t="s">
        <v>21</v>
      </c>
      <c r="B76" s="86">
        <v>8</v>
      </c>
    </row>
    <row r="77" spans="1:6" ht="30" x14ac:dyDescent="0.25">
      <c r="A77" s="64" t="s">
        <v>43</v>
      </c>
      <c r="B77" s="86">
        <v>22</v>
      </c>
    </row>
    <row r="78" spans="1:6" x14ac:dyDescent="0.25">
      <c r="A78" s="64" t="s">
        <v>52</v>
      </c>
      <c r="B78" s="86">
        <v>0</v>
      </c>
    </row>
    <row r="79" spans="1:6" x14ac:dyDescent="0.25">
      <c r="A79" s="64" t="s">
        <v>51</v>
      </c>
      <c r="B79" s="86">
        <v>0</v>
      </c>
    </row>
    <row r="80" spans="1:6" x14ac:dyDescent="0.25">
      <c r="A80" s="87" t="s">
        <v>15</v>
      </c>
      <c r="B80" s="86">
        <f>SUM(B73:B79)</f>
        <v>272</v>
      </c>
    </row>
    <row r="81" spans="1:7" x14ac:dyDescent="0.25">
      <c r="A81" t="s">
        <v>35</v>
      </c>
      <c r="B81" s="17"/>
      <c r="D81" s="17"/>
    </row>
    <row r="82" spans="1:7" x14ac:dyDescent="0.25">
      <c r="A82" s="17" t="str">
        <f>+$A$38</f>
        <v>Resumen del trimestre abril-junio 2024</v>
      </c>
      <c r="B82" s="17"/>
    </row>
    <row r="83" spans="1:7" x14ac:dyDescent="0.25">
      <c r="A83" s="86" t="s">
        <v>19</v>
      </c>
      <c r="B83" s="86" t="s">
        <v>11</v>
      </c>
    </row>
    <row r="84" spans="1:7" x14ac:dyDescent="0.25">
      <c r="A84" s="66" t="s">
        <v>41</v>
      </c>
      <c r="B84" s="86">
        <f>+B53+B63+B73</f>
        <v>29</v>
      </c>
    </row>
    <row r="85" spans="1:7" ht="30" x14ac:dyDescent="0.25">
      <c r="A85" s="85" t="s">
        <v>42</v>
      </c>
      <c r="B85" s="86">
        <f>+B54+B64+B74</f>
        <v>221</v>
      </c>
    </row>
    <row r="86" spans="1:7" ht="30" x14ac:dyDescent="0.25">
      <c r="A86" s="85" t="s">
        <v>20</v>
      </c>
      <c r="B86" s="86">
        <f>+B55+B65+B75</f>
        <v>0</v>
      </c>
    </row>
    <row r="87" spans="1:7" ht="30" x14ac:dyDescent="0.25">
      <c r="A87" s="64" t="s">
        <v>21</v>
      </c>
      <c r="B87" s="86">
        <f>+B56+B66+B76</f>
        <v>14</v>
      </c>
    </row>
    <row r="88" spans="1:7" ht="30" x14ac:dyDescent="0.25">
      <c r="A88" s="64" t="s">
        <v>43</v>
      </c>
      <c r="B88" s="86">
        <f>+B57+B67+B77</f>
        <v>47</v>
      </c>
    </row>
    <row r="89" spans="1:7" x14ac:dyDescent="0.25">
      <c r="A89" s="64" t="s">
        <v>52</v>
      </c>
      <c r="B89" s="86">
        <v>0</v>
      </c>
    </row>
    <row r="90" spans="1:7" x14ac:dyDescent="0.25">
      <c r="A90" s="64" t="s">
        <v>51</v>
      </c>
      <c r="B90" s="86">
        <v>0</v>
      </c>
    </row>
    <row r="91" spans="1:7" x14ac:dyDescent="0.25">
      <c r="A91" s="87" t="s">
        <v>15</v>
      </c>
      <c r="B91" s="86">
        <f>SUM(B84:B90)</f>
        <v>311</v>
      </c>
    </row>
    <row r="92" spans="1:7" x14ac:dyDescent="0.25">
      <c r="A92" t="s">
        <v>24</v>
      </c>
    </row>
    <row r="93" spans="1:7" x14ac:dyDescent="0.25">
      <c r="A93" s="153" t="s">
        <v>33</v>
      </c>
      <c r="B93" s="153"/>
      <c r="C93" s="153"/>
      <c r="D93" s="77"/>
    </row>
    <row r="94" spans="1:7" ht="0.75" customHeight="1" x14ac:dyDescent="0.25">
      <c r="A94" s="153"/>
      <c r="B94" s="153"/>
      <c r="C94" s="153"/>
      <c r="D94" s="17"/>
      <c r="F94" s="32"/>
      <c r="G94" s="32"/>
    </row>
    <row r="95" spans="1:7" x14ac:dyDescent="0.25">
      <c r="A95" s="17" t="str">
        <f>+$A$38</f>
        <v>Resumen del trimestre abril-junio 2024</v>
      </c>
      <c r="B95" s="17"/>
    </row>
    <row r="96" spans="1:7" x14ac:dyDescent="0.25">
      <c r="A96" s="66" t="s">
        <v>4</v>
      </c>
      <c r="B96" s="66" t="s">
        <v>11</v>
      </c>
      <c r="C96" s="66" t="s">
        <v>22</v>
      </c>
    </row>
    <row r="97" spans="1:11" ht="15" customHeight="1" x14ac:dyDescent="0.25">
      <c r="A97" s="66" t="s">
        <v>13</v>
      </c>
      <c r="B97" s="75">
        <v>958</v>
      </c>
      <c r="C97" s="78">
        <f>+B97/B99</f>
        <v>0.77822908204711616</v>
      </c>
      <c r="E97" s="77"/>
      <c r="F97" s="79"/>
      <c r="G97" s="79"/>
      <c r="H97" s="13"/>
      <c r="I97" s="13"/>
      <c r="J97" s="13"/>
      <c r="K97" s="13"/>
    </row>
    <row r="98" spans="1:11" x14ac:dyDescent="0.25">
      <c r="A98" s="66" t="s">
        <v>14</v>
      </c>
      <c r="B98" s="75">
        <v>273</v>
      </c>
      <c r="C98" s="78">
        <f>+B98/B99</f>
        <v>0.22177091795288384</v>
      </c>
      <c r="E98" s="18"/>
      <c r="F98" s="1"/>
      <c r="G98" s="1"/>
      <c r="H98" s="1"/>
      <c r="I98" s="1"/>
      <c r="J98" s="1"/>
    </row>
    <row r="99" spans="1:11" x14ac:dyDescent="0.25">
      <c r="A99" s="66" t="s">
        <v>23</v>
      </c>
      <c r="B99" s="80">
        <f>SUM(B97:B98)</f>
        <v>1231</v>
      </c>
      <c r="C99" s="78">
        <f>SUM(C97:C98)</f>
        <v>1</v>
      </c>
    </row>
    <row r="100" spans="1:11" ht="23.25" customHeight="1" x14ac:dyDescent="0.25">
      <c r="A100" s="154" t="s">
        <v>50</v>
      </c>
      <c r="B100" s="154"/>
      <c r="C100" s="154"/>
      <c r="D100" s="64"/>
      <c r="E100" s="64"/>
    </row>
    <row r="101" spans="1:11" x14ac:dyDescent="0.25">
      <c r="A101" s="17" t="str">
        <f>+$A$38</f>
        <v>Resumen del trimestre abril-junio 2024</v>
      </c>
      <c r="B101" s="17"/>
    </row>
    <row r="102" spans="1:11" x14ac:dyDescent="0.25">
      <c r="A102" s="66" t="s">
        <v>4</v>
      </c>
      <c r="B102" s="66" t="s">
        <v>11</v>
      </c>
      <c r="C102" s="66" t="s">
        <v>22</v>
      </c>
    </row>
    <row r="103" spans="1:11" x14ac:dyDescent="0.25">
      <c r="A103" s="66" t="s">
        <v>13</v>
      </c>
      <c r="B103" s="75">
        <v>606</v>
      </c>
      <c r="C103" s="68">
        <f>+B103/B105</f>
        <v>0.72401433691756267</v>
      </c>
    </row>
    <row r="104" spans="1:11" x14ac:dyDescent="0.25">
      <c r="A104" s="66" t="s">
        <v>14</v>
      </c>
      <c r="B104" s="75">
        <v>231</v>
      </c>
      <c r="C104" s="68">
        <f>+B104/B105</f>
        <v>0.27598566308243727</v>
      </c>
    </row>
    <row r="105" spans="1:11" x14ac:dyDescent="0.25">
      <c r="A105" s="66" t="s">
        <v>23</v>
      </c>
      <c r="B105" s="80">
        <f>SUM(B103:B104)</f>
        <v>837</v>
      </c>
      <c r="C105" s="68">
        <f>SUM(C103:C104)</f>
        <v>1</v>
      </c>
    </row>
    <row r="106" spans="1:11" x14ac:dyDescent="0.25">
      <c r="A106" t="s">
        <v>47</v>
      </c>
      <c r="C106" s="17"/>
    </row>
    <row r="107" spans="1:11" x14ac:dyDescent="0.25">
      <c r="A107" s="69" t="str">
        <f>+$A$101</f>
        <v>Resumen del trimestre abril-junio 2024</v>
      </c>
      <c r="B107" s="17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64" t="s">
        <v>111</v>
      </c>
      <c r="B109" s="57">
        <v>385</v>
      </c>
      <c r="C109" s="65">
        <f>+B109/B124</f>
        <v>0.32821824381926684</v>
      </c>
    </row>
    <row r="110" spans="1:11" ht="60" x14ac:dyDescent="0.25">
      <c r="A110" s="64" t="s">
        <v>116</v>
      </c>
      <c r="B110" s="57">
        <v>235</v>
      </c>
      <c r="C110" s="65">
        <f>+B110/B124</f>
        <v>0.20034100596760443</v>
      </c>
    </row>
    <row r="111" spans="1:11" ht="22.5" customHeight="1" x14ac:dyDescent="0.25">
      <c r="A111" s="66" t="s">
        <v>105</v>
      </c>
      <c r="B111" s="57">
        <v>169</v>
      </c>
      <c r="C111" s="65">
        <f>+B111/B124</f>
        <v>0.14407502131287298</v>
      </c>
    </row>
    <row r="112" spans="1:11" ht="45" x14ac:dyDescent="0.25">
      <c r="A112" s="64" t="s">
        <v>106</v>
      </c>
      <c r="B112" s="57">
        <v>96</v>
      </c>
      <c r="C112" s="65">
        <f>+B112/B124</f>
        <v>8.1841432225063945E-2</v>
      </c>
    </row>
    <row r="113" spans="1:10" ht="30" customHeight="1" x14ac:dyDescent="0.25">
      <c r="A113" s="64" t="s">
        <v>112</v>
      </c>
      <c r="B113" s="57">
        <v>69</v>
      </c>
      <c r="C113" s="65">
        <f>+B113/B124</f>
        <v>5.8823529411764705E-2</v>
      </c>
    </row>
    <row r="114" spans="1:10" ht="75" x14ac:dyDescent="0.25">
      <c r="A114" s="64" t="s">
        <v>117</v>
      </c>
      <c r="B114" s="57">
        <v>58</v>
      </c>
      <c r="C114" s="65">
        <f>+B114/B124</f>
        <v>4.9445865302642798E-2</v>
      </c>
    </row>
    <row r="115" spans="1:10" ht="60" x14ac:dyDescent="0.25">
      <c r="A115" s="64" t="s">
        <v>113</v>
      </c>
      <c r="B115" s="57">
        <v>43</v>
      </c>
      <c r="C115" s="65">
        <f>+B115/B124</f>
        <v>3.6658141517476553E-2</v>
      </c>
    </row>
    <row r="116" spans="1:10" ht="75" x14ac:dyDescent="0.25">
      <c r="A116" s="64" t="s">
        <v>53</v>
      </c>
      <c r="B116" s="57">
        <v>34</v>
      </c>
      <c r="C116" s="65">
        <f>+B116/B124</f>
        <v>2.8985507246376812E-2</v>
      </c>
    </row>
    <row r="117" spans="1:10" ht="45" x14ac:dyDescent="0.25">
      <c r="A117" s="64" t="s">
        <v>114</v>
      </c>
      <c r="B117" s="57">
        <v>23</v>
      </c>
      <c r="C117" s="65">
        <f>+B117/B124</f>
        <v>1.9607843137254902E-2</v>
      </c>
    </row>
    <row r="118" spans="1:10" x14ac:dyDescent="0.25">
      <c r="A118" s="66" t="s">
        <v>107</v>
      </c>
      <c r="B118" s="57">
        <v>16</v>
      </c>
      <c r="C118" s="65">
        <f>+B118/B124</f>
        <v>1.3640238704177323E-2</v>
      </c>
    </row>
    <row r="119" spans="1:10" ht="27.75" customHeight="1" x14ac:dyDescent="0.25">
      <c r="A119" s="64" t="s">
        <v>115</v>
      </c>
      <c r="B119" s="57">
        <v>13</v>
      </c>
      <c r="C119" s="65">
        <f>+B119/B124</f>
        <v>1.1082693947144074E-2</v>
      </c>
    </row>
    <row r="120" spans="1:10" x14ac:dyDescent="0.25">
      <c r="A120" s="66" t="s">
        <v>108</v>
      </c>
      <c r="B120" s="57">
        <v>12</v>
      </c>
      <c r="C120" s="65">
        <f>+B120/B124</f>
        <v>1.0230179028132993E-2</v>
      </c>
    </row>
    <row r="121" spans="1:10" x14ac:dyDescent="0.25">
      <c r="A121" s="66" t="s">
        <v>109</v>
      </c>
      <c r="B121" s="57">
        <v>9</v>
      </c>
      <c r="C121" s="65">
        <f>+B121/B124</f>
        <v>7.6726342710997444E-3</v>
      </c>
    </row>
    <row r="122" spans="1:10" ht="45" x14ac:dyDescent="0.25">
      <c r="A122" s="64" t="s">
        <v>54</v>
      </c>
      <c r="B122" s="57">
        <v>6</v>
      </c>
      <c r="C122" s="65">
        <f>+B122/B124</f>
        <v>5.1150895140664966E-3</v>
      </c>
      <c r="J122" s="5"/>
    </row>
    <row r="123" spans="1:10" ht="30" x14ac:dyDescent="0.25">
      <c r="A123" s="64" t="s">
        <v>110</v>
      </c>
      <c r="B123" s="57">
        <v>5</v>
      </c>
      <c r="C123" s="65">
        <f>+B123/B124</f>
        <v>4.2625745950554137E-3</v>
      </c>
      <c r="J123" s="5"/>
    </row>
    <row r="124" spans="1:10" x14ac:dyDescent="0.25">
      <c r="A124" s="17" t="s">
        <v>23</v>
      </c>
      <c r="B124" s="57">
        <f>SUM(B109:B123)</f>
        <v>1173</v>
      </c>
      <c r="C124" s="70">
        <f>SUM(C109:C123)</f>
        <v>1.0000000000000002</v>
      </c>
      <c r="J124" s="5"/>
    </row>
    <row r="125" spans="1:10" x14ac:dyDescent="0.25">
      <c r="A125" t="s">
        <v>27</v>
      </c>
      <c r="C125" s="17"/>
    </row>
    <row r="126" spans="1:10" x14ac:dyDescent="0.25">
      <c r="A126" s="69" t="str">
        <f>+$A$101</f>
        <v>Resumen del trimestre abril-junio 2024</v>
      </c>
      <c r="B126" s="17"/>
      <c r="J126" s="5"/>
    </row>
    <row r="127" spans="1:10" ht="30" x14ac:dyDescent="0.25">
      <c r="A127" s="88" t="s">
        <v>10</v>
      </c>
      <c r="B127" s="88" t="s">
        <v>25</v>
      </c>
      <c r="C127" s="60" t="s">
        <v>26</v>
      </c>
      <c r="J127" s="5"/>
    </row>
    <row r="128" spans="1:10" x14ac:dyDescent="0.25">
      <c r="A128" s="58" t="str">
        <f>+$A$33</f>
        <v>Abril</v>
      </c>
      <c r="B128" s="71">
        <v>712</v>
      </c>
      <c r="C128" s="72">
        <v>11</v>
      </c>
      <c r="J128" s="5"/>
    </row>
    <row r="129" spans="1:11" x14ac:dyDescent="0.25">
      <c r="A129" s="58" t="str">
        <f>+$A$34</f>
        <v>Mayo</v>
      </c>
      <c r="B129" s="71">
        <v>390</v>
      </c>
      <c r="C129" s="72">
        <v>11</v>
      </c>
      <c r="J129" s="5"/>
    </row>
    <row r="130" spans="1:11" x14ac:dyDescent="0.25">
      <c r="A130" s="58" t="str">
        <f>+$A$35</f>
        <v>Junio</v>
      </c>
      <c r="B130" s="71">
        <v>129</v>
      </c>
      <c r="C130" s="72">
        <v>1</v>
      </c>
      <c r="J130" s="5"/>
    </row>
    <row r="131" spans="1:11" x14ac:dyDescent="0.25">
      <c r="A131" s="17" t="s">
        <v>23</v>
      </c>
      <c r="B131" s="81">
        <f>SUM(B128:B130)</f>
        <v>1231</v>
      </c>
      <c r="C131" s="82">
        <v>7.67</v>
      </c>
      <c r="J131" s="5"/>
    </row>
    <row r="132" spans="1:11" x14ac:dyDescent="0.25">
      <c r="A132" t="s">
        <v>46</v>
      </c>
      <c r="F132" s="18"/>
    </row>
    <row r="133" spans="1:11" x14ac:dyDescent="0.25">
      <c r="A133" t="s">
        <v>45</v>
      </c>
      <c r="E133" s="18"/>
      <c r="K133" s="5"/>
    </row>
    <row r="134" spans="1:11" x14ac:dyDescent="0.25">
      <c r="A134" s="17" t="s">
        <v>44</v>
      </c>
      <c r="B134" s="74" t="str">
        <f>+A128</f>
        <v>Abril</v>
      </c>
      <c r="E134" s="18"/>
      <c r="K134" s="5"/>
    </row>
    <row r="135" spans="1:11" x14ac:dyDescent="0.25">
      <c r="A135" s="75" t="s">
        <v>28</v>
      </c>
      <c r="B135" s="75" t="s">
        <v>11</v>
      </c>
      <c r="D135" t="s">
        <v>118</v>
      </c>
      <c r="E135" s="18"/>
      <c r="K135" s="5"/>
    </row>
    <row r="136" spans="1:11" x14ac:dyDescent="0.25">
      <c r="A136" s="66" t="s">
        <v>30</v>
      </c>
      <c r="B136" s="73">
        <v>4370</v>
      </c>
      <c r="E136" s="18"/>
      <c r="K136" s="5"/>
    </row>
    <row r="137" spans="1:11" x14ac:dyDescent="0.25">
      <c r="A137" s="66" t="s">
        <v>31</v>
      </c>
      <c r="B137" s="73">
        <v>1069</v>
      </c>
      <c r="E137" s="18"/>
    </row>
    <row r="138" spans="1:11" x14ac:dyDescent="0.25">
      <c r="A138" s="66" t="s">
        <v>32</v>
      </c>
      <c r="B138" s="73">
        <v>17</v>
      </c>
      <c r="E138" s="18"/>
    </row>
    <row r="139" spans="1:11" x14ac:dyDescent="0.25">
      <c r="A139" s="66" t="s">
        <v>29</v>
      </c>
      <c r="B139" s="73">
        <f>SUM(B136:B138)</f>
        <v>5456</v>
      </c>
      <c r="E139" s="18"/>
    </row>
    <row r="140" spans="1:11" x14ac:dyDescent="0.25">
      <c r="A140" t="s">
        <v>45</v>
      </c>
    </row>
    <row r="141" spans="1:11" x14ac:dyDescent="0.25">
      <c r="A141" s="17" t="s">
        <v>44</v>
      </c>
      <c r="B141" s="74" t="str">
        <f>+A129</f>
        <v>Mayo</v>
      </c>
    </row>
    <row r="142" spans="1:11" x14ac:dyDescent="0.25">
      <c r="A142" s="75" t="s">
        <v>28</v>
      </c>
      <c r="B142" s="75" t="s">
        <v>11</v>
      </c>
    </row>
    <row r="143" spans="1:11" x14ac:dyDescent="0.25">
      <c r="A143" s="66" t="s">
        <v>30</v>
      </c>
      <c r="B143" s="73">
        <v>4518</v>
      </c>
    </row>
    <row r="144" spans="1:11" x14ac:dyDescent="0.25">
      <c r="A144" s="66" t="s">
        <v>31</v>
      </c>
      <c r="B144" s="73">
        <v>824</v>
      </c>
    </row>
    <row r="145" spans="1:11" x14ac:dyDescent="0.25">
      <c r="A145" s="66" t="s">
        <v>32</v>
      </c>
      <c r="B145" s="73">
        <v>20</v>
      </c>
    </row>
    <row r="146" spans="1:11" x14ac:dyDescent="0.25">
      <c r="A146" s="66" t="s">
        <v>29</v>
      </c>
      <c r="B146" s="73">
        <f>SUM(B143:B145)</f>
        <v>5362</v>
      </c>
    </row>
    <row r="147" spans="1:11" x14ac:dyDescent="0.25">
      <c r="A147" t="s">
        <v>45</v>
      </c>
    </row>
    <row r="148" spans="1:11" x14ac:dyDescent="0.25">
      <c r="A148" s="17" t="s">
        <v>44</v>
      </c>
      <c r="B148" s="17" t="str">
        <f>+A130</f>
        <v>Junio</v>
      </c>
      <c r="K148" s="18"/>
    </row>
    <row r="150" spans="1:11" x14ac:dyDescent="0.25">
      <c r="A150" s="75" t="s">
        <v>28</v>
      </c>
      <c r="B150" s="75" t="s">
        <v>11</v>
      </c>
      <c r="K150" s="18"/>
    </row>
    <row r="151" spans="1:11" x14ac:dyDescent="0.25">
      <c r="A151" s="66" t="s">
        <v>30</v>
      </c>
      <c r="B151" s="73">
        <v>2299</v>
      </c>
    </row>
    <row r="152" spans="1:11" x14ac:dyDescent="0.25">
      <c r="A152" s="66" t="s">
        <v>31</v>
      </c>
      <c r="B152" s="73">
        <v>833</v>
      </c>
      <c r="K152" s="18"/>
    </row>
    <row r="153" spans="1:11" x14ac:dyDescent="0.25">
      <c r="A153" s="66" t="s">
        <v>32</v>
      </c>
      <c r="B153" s="73">
        <v>9</v>
      </c>
      <c r="K153" s="18"/>
    </row>
    <row r="154" spans="1:11" x14ac:dyDescent="0.25">
      <c r="A154" s="66" t="s">
        <v>29</v>
      </c>
      <c r="B154" s="73">
        <f>SUM(B151:B153)</f>
        <v>3141</v>
      </c>
      <c r="K154" s="18"/>
    </row>
    <row r="155" spans="1:11" x14ac:dyDescent="0.25">
      <c r="A155" s="69" t="str">
        <f>+$A$101</f>
        <v>Resumen del trimestre abril-junio 2024</v>
      </c>
      <c r="B155" s="17"/>
    </row>
    <row r="156" spans="1:11" x14ac:dyDescent="0.25">
      <c r="A156" s="75" t="s">
        <v>28</v>
      </c>
      <c r="B156" s="75" t="s">
        <v>11</v>
      </c>
    </row>
    <row r="157" spans="1:11" x14ac:dyDescent="0.25">
      <c r="A157" s="66" t="s">
        <v>30</v>
      </c>
      <c r="B157" s="76">
        <f>+B136+B143+B151</f>
        <v>11187</v>
      </c>
    </row>
    <row r="158" spans="1:11" x14ac:dyDescent="0.25">
      <c r="A158" s="66" t="s">
        <v>31</v>
      </c>
      <c r="B158" s="76">
        <f>+B137+B144+B152</f>
        <v>2726</v>
      </c>
    </row>
    <row r="159" spans="1:11" x14ac:dyDescent="0.25">
      <c r="A159" s="66" t="s">
        <v>32</v>
      </c>
      <c r="B159" s="76">
        <f>+B153+B145+B138</f>
        <v>46</v>
      </c>
    </row>
    <row r="160" spans="1:11" x14ac:dyDescent="0.25">
      <c r="A160" s="66" t="s">
        <v>29</v>
      </c>
      <c r="B160" s="83">
        <f>SUM(B157:B159)</f>
        <v>13959</v>
      </c>
    </row>
    <row r="167" spans="2:2" x14ac:dyDescent="0.25">
      <c r="B167" s="44" t="s">
        <v>48</v>
      </c>
    </row>
    <row r="168" spans="2:2" x14ac:dyDescent="0.25">
      <c r="B168" s="44" t="s">
        <v>49</v>
      </c>
    </row>
  </sheetData>
  <mergeCells count="25">
    <mergeCell ref="G5:G6"/>
    <mergeCell ref="A5:A6"/>
    <mergeCell ref="B5:B6"/>
    <mergeCell ref="C5:C6"/>
    <mergeCell ref="D5:E5"/>
    <mergeCell ref="F5:F6"/>
    <mergeCell ref="A11:B11"/>
    <mergeCell ref="A13:A14"/>
    <mergeCell ref="B13:B14"/>
    <mergeCell ref="C13:C14"/>
    <mergeCell ref="D13:E13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29:B29"/>
    <mergeCell ref="A30:E30"/>
    <mergeCell ref="A38:F38"/>
    <mergeCell ref="A93:C94"/>
    <mergeCell ref="A100:C100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Data cruda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2025-10-10T13:25:04Z</cp:lastPrinted>
  <dcterms:created xsi:type="dcterms:W3CDTF">2023-04-05T14:12:36Z</dcterms:created>
  <dcterms:modified xsi:type="dcterms:W3CDTF">2025-10-10T13:27:25Z</dcterms:modified>
</cp:coreProperties>
</file>