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.delossantos\Desktop\Katherine RAI\Estadísticas 2023\3er.   Trimestre\"/>
    </mc:Choice>
  </mc:AlternateContent>
  <xr:revisionPtr revIDLastSave="0" documentId="13_ncr:1_{3E68C67E-49A9-4A0B-8D00-404CCF8B5C5E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" sheetId="1" r:id="rId1"/>
    <sheet name="Data cruda" sheetId="7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3" i="7" l="1"/>
  <c r="D202" i="7"/>
  <c r="D201" i="7"/>
  <c r="D197" i="7"/>
  <c r="D189" i="7"/>
  <c r="D176" i="7"/>
  <c r="D167" i="7"/>
  <c r="C166" i="7"/>
  <c r="D192" i="7" s="1"/>
  <c r="C165" i="7"/>
  <c r="D184" i="7" s="1"/>
  <c r="C164" i="7"/>
  <c r="D171" i="7" s="1"/>
  <c r="D159" i="7"/>
  <c r="E156" i="7" s="1"/>
  <c r="D142" i="7"/>
  <c r="E142" i="7" s="1"/>
  <c r="E141" i="7"/>
  <c r="E140" i="7"/>
  <c r="D135" i="7"/>
  <c r="E133" i="7" s="1"/>
  <c r="D125" i="7"/>
  <c r="D124" i="7"/>
  <c r="D123" i="7"/>
  <c r="D122" i="7"/>
  <c r="D121" i="7"/>
  <c r="D112" i="7"/>
  <c r="D101" i="7"/>
  <c r="D92" i="7"/>
  <c r="D80" i="7"/>
  <c r="C79" i="7"/>
  <c r="C78" i="7"/>
  <c r="C77" i="7"/>
  <c r="G71" i="7"/>
  <c r="F71" i="7"/>
  <c r="E71" i="7"/>
  <c r="D71" i="7"/>
  <c r="C70" i="7"/>
  <c r="C69" i="7"/>
  <c r="C68" i="7"/>
  <c r="C66" i="7"/>
  <c r="C131" i="7" s="1"/>
  <c r="D60" i="7"/>
  <c r="F50" i="7"/>
  <c r="G59" i="7" s="1"/>
  <c r="E50" i="7"/>
  <c r="F59" i="7" s="1"/>
  <c r="D49" i="7"/>
  <c r="B49" i="7"/>
  <c r="D48" i="7"/>
  <c r="F27" i="7"/>
  <c r="G58" i="7" s="1"/>
  <c r="E27" i="7"/>
  <c r="F58" i="7" s="1"/>
  <c r="D26" i="7"/>
  <c r="D25" i="7"/>
  <c r="B25" i="7"/>
  <c r="B26" i="7" s="1"/>
  <c r="D24" i="7"/>
  <c r="F19" i="7"/>
  <c r="G57" i="7" s="1"/>
  <c r="E19" i="7"/>
  <c r="F57" i="7" s="1"/>
  <c r="D19" i="7"/>
  <c r="E57" i="7" s="1"/>
  <c r="B15" i="7"/>
  <c r="B16" i="7" s="1"/>
  <c r="B17" i="7" s="1"/>
  <c r="B18" i="7" s="1"/>
  <c r="E147" i="7" l="1"/>
  <c r="E150" i="7"/>
  <c r="E155" i="7"/>
  <c r="E151" i="7"/>
  <c r="E154" i="7"/>
  <c r="E158" i="7"/>
  <c r="D27" i="7"/>
  <c r="E58" i="7" s="1"/>
  <c r="D50" i="7"/>
  <c r="E59" i="7" s="1"/>
  <c r="D126" i="7"/>
  <c r="E134" i="7"/>
  <c r="E135" i="7" s="1"/>
  <c r="D204" i="7"/>
  <c r="G60" i="7"/>
  <c r="F60" i="7"/>
  <c r="C119" i="7"/>
  <c r="C138" i="7"/>
  <c r="E149" i="7"/>
  <c r="E153" i="7"/>
  <c r="E157" i="7"/>
  <c r="E148" i="7"/>
  <c r="E152" i="7"/>
  <c r="D308" i="1"/>
  <c r="E60" i="7" l="1"/>
  <c r="E159" i="7"/>
  <c r="C199" i="7"/>
  <c r="C145" i="7"/>
  <c r="C162" i="7"/>
  <c r="D307" i="1" l="1"/>
  <c r="E209" i="1"/>
  <c r="E208" i="1"/>
  <c r="D172" i="1"/>
  <c r="D173" i="1"/>
  <c r="D174" i="1"/>
  <c r="D175" i="1"/>
  <c r="D176" i="1"/>
  <c r="D162" i="1"/>
  <c r="D48" i="1"/>
  <c r="D47" i="1"/>
  <c r="D28" i="1"/>
  <c r="D29" i="1"/>
  <c r="D27" i="1"/>
  <c r="D21" i="1"/>
  <c r="E56" i="1" s="1"/>
  <c r="F49" i="1"/>
  <c r="G58" i="1" s="1"/>
  <c r="E21" i="1"/>
  <c r="F56" i="1" s="1"/>
  <c r="B17" i="1"/>
  <c r="B18" i="1" s="1"/>
  <c r="B19" i="1" s="1"/>
  <c r="B20" i="1" s="1"/>
  <c r="D49" i="1" l="1"/>
  <c r="E58" i="1" s="1"/>
  <c r="F21" i="1"/>
  <c r="G56" i="1" s="1"/>
  <c r="D234" i="1" l="1"/>
  <c r="D309" i="1"/>
  <c r="D277" i="1"/>
  <c r="E223" i="1" l="1"/>
  <c r="E227" i="1"/>
  <c r="E231" i="1"/>
  <c r="E233" i="1"/>
  <c r="E222" i="1"/>
  <c r="E224" i="1"/>
  <c r="E228" i="1"/>
  <c r="E232" i="1"/>
  <c r="E225" i="1"/>
  <c r="E229" i="1"/>
  <c r="E226" i="1"/>
  <c r="E230" i="1"/>
  <c r="D148" i="1"/>
  <c r="D97" i="1"/>
  <c r="B48" i="1"/>
  <c r="F30" i="1"/>
  <c r="G57" i="1" s="1"/>
  <c r="E30" i="1"/>
  <c r="F57" i="1" s="1"/>
  <c r="C83" i="1"/>
  <c r="C242" i="1"/>
  <c r="D285" i="1" s="1"/>
  <c r="C241" i="1"/>
  <c r="D272" i="1" s="1"/>
  <c r="C240" i="1"/>
  <c r="D256" i="1" s="1"/>
  <c r="C96" i="1"/>
  <c r="C95" i="1"/>
  <c r="C94" i="1"/>
  <c r="C87" i="1"/>
  <c r="C86" i="1"/>
  <c r="C85" i="1"/>
  <c r="B28" i="1"/>
  <c r="B29" i="1" s="1"/>
  <c r="D290" i="1"/>
  <c r="D261" i="1"/>
  <c r="C170" i="1" l="1"/>
  <c r="C206" i="1"/>
  <c r="D30" i="1"/>
  <c r="E57" i="1" s="1"/>
  <c r="E59" i="1" s="1"/>
  <c r="D177" i="1"/>
  <c r="C190" i="1"/>
  <c r="D310" i="1"/>
  <c r="D243" i="1"/>
  <c r="D210" i="1"/>
  <c r="E210" i="1" s="1"/>
  <c r="C220" i="1" l="1"/>
  <c r="C305" i="1"/>
  <c r="C238" i="1"/>
  <c r="E234" i="1" l="1"/>
  <c r="D194" i="1" l="1"/>
  <c r="D132" i="1"/>
  <c r="G88" i="1"/>
  <c r="F88" i="1"/>
  <c r="E88" i="1"/>
  <c r="D88" i="1"/>
  <c r="E193" i="1" l="1"/>
  <c r="E192" i="1"/>
  <c r="E194" i="1" l="1"/>
  <c r="E49" i="1"/>
  <c r="F58" i="1" s="1"/>
  <c r="F59" i="1" l="1"/>
  <c r="D59" i="1" l="1"/>
  <c r="G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E243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E167" authorId="0" shapeId="0" xr:uid="{FB19F261-C4B5-448E-8F91-A39501B2C9F3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<sst xmlns="http://schemas.openxmlformats.org/spreadsheetml/2006/main" count="378" uniqueCount="100">
  <si>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</si>
  <si>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</si>
  <si>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</si>
  <si>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</si>
  <si>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</si>
  <si>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</si>
  <si>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</si>
  <si>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</si>
  <si>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</si>
  <si>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</si>
  <si>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</si>
  <si>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</si>
  <si>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</si>
  <si>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</si>
  <si>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</si>
  <si>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</si>
  <si>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</si>
  <si>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</si>
  <si>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</si>
  <si>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</si>
  <si>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</si>
  <si>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</si>
  <si>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</si>
  <si>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</si>
  <si>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</si>
  <si>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Guion cinematográfico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</si>
  <si>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</si>
  <si>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</si>
  <si>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</si>
  <si>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</si>
  <si>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</si>
  <si>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</si>
  <si>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</si>
  <si>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</si>
  <si>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</si>
  <si>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</si>
  <si>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</si>
  <si>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</si>
  <si>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</si>
  <si>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</si>
  <si>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</si>
  <si>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</si>
  <si>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</si>
  <si>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</si>
  <si>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</si>
  <si>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</si>
  <si>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</si>
  <si>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</si>
  <si>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</si>
  <si>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</si>
  <si>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</si>
  <si>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                    Estadísticas trimestre julio - septiembre 2023</t>
  </si>
  <si>
    <t>Estadística julio 2023</t>
  </si>
  <si>
    <t>14-07-2023</t>
  </si>
  <si>
    <t>Colaboradores de ONDA, Nivel Ocupacional I y II</t>
  </si>
  <si>
    <t>20-07-2023</t>
  </si>
  <si>
    <t xml:space="preserve">Artesanas
Docente
Estudiantes
Abogados 
Artistas Plásticos 
Arquitectos
</t>
  </si>
  <si>
    <t>26-07-2023</t>
  </si>
  <si>
    <t xml:space="preserve">Docentes
Estudiantes de Derecho
Abogados 
Funcionarios de Gobierno
</t>
  </si>
  <si>
    <t>31-07-2023</t>
  </si>
  <si>
    <t xml:space="preserve">Estrategia de formación de formadores:
Impacto de la educación sobre derechos de autor a gran escala y el éxito en la importancia del registro de obras originales.
</t>
  </si>
  <si>
    <t xml:space="preserve">Funcionarios de Gobierno
Directores General de Derecho de Autor 
Fiscales
Jueces 
</t>
  </si>
  <si>
    <t>18-08-2023</t>
  </si>
  <si>
    <t xml:space="preserve">Estudiantes 
Artesanas
Docentes
</t>
  </si>
  <si>
    <t>Cantidad de actividades
en abril:   5</t>
  </si>
  <si>
    <t>Derecho de autor y artesanos.</t>
  </si>
  <si>
    <t>Conferencia Perspectivas de la Propiedad Intelectual en Estados Unidos y Republica Dominicana.</t>
  </si>
  <si>
    <t>Conferencia de Derecho de Autor y Derechos Conexos.</t>
  </si>
  <si>
    <t>La ONDA y generalidades del Derecho de Autor.</t>
  </si>
  <si>
    <t>Estadística agosto 2023</t>
  </si>
  <si>
    <t xml:space="preserve">Estudiantes
Escritores
Editoras 
Artistas
</t>
  </si>
  <si>
    <t xml:space="preserve">Estudiantes 
Guionistas
Docentes
Artesanas 
</t>
  </si>
  <si>
    <t>Derecho de autor y la industria del cine.</t>
  </si>
  <si>
    <t>Conoce tus derechos como autor y el rol de la ONDA.</t>
  </si>
  <si>
    <t>Cantidad de actividades
en mayo :   3</t>
  </si>
  <si>
    <t>29-08-2023</t>
  </si>
  <si>
    <t>31-08-2023</t>
  </si>
  <si>
    <t>Estadística septiembre 2023</t>
  </si>
  <si>
    <t>Conferencia Primera Jornada sobre los registros de las Publicaciones Dominicanas</t>
  </si>
  <si>
    <t xml:space="preserve">Editoras
Escritores
Empresas de Publicaciones de Revistas 
Funcionarios de Gobierno
</t>
  </si>
  <si>
    <t>Derecho de autor dirigido a escritores y editores</t>
  </si>
  <si>
    <t>26-09-2023</t>
  </si>
  <si>
    <t>Resumen del trimestre julio-septiembre 2023</t>
  </si>
  <si>
    <t>Cantidad de actividades
en junio  :   2</t>
  </si>
  <si>
    <t>Julio</t>
  </si>
  <si>
    <t>Agosto</t>
  </si>
  <si>
    <t>Septiembre</t>
  </si>
  <si>
    <t>Arreglo musical</t>
  </si>
  <si>
    <t>Letras para una obra musical</t>
  </si>
  <si>
    <t>Obras musicales con letra o sin ellas</t>
  </si>
  <si>
    <t>Poema</t>
  </si>
  <si>
    <t>Interpretaciones y ejecuciones musicales</t>
  </si>
  <si>
    <t>Libro</t>
  </si>
  <si>
    <t>Producción de letras para obras musicales</t>
  </si>
  <si>
    <t>Producción de arreglos musicales</t>
  </si>
  <si>
    <t>Producción de obras musicales con letras o sin ellas</t>
  </si>
  <si>
    <t>Artesanía</t>
  </si>
  <si>
    <t>Cuentos, Manuales, Entre Otras Análogas.</t>
  </si>
  <si>
    <t>Nota: Dado al cambio de locación de la institución, no se programaron Vistas Conciliatorias durante el trimestre.</t>
  </si>
  <si>
    <t xml:space="preserve">Solicitud de registros onlíne por género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</si>
</sst>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  <numFmt numFmtId="167" formatCode="_-* #,##0\ _€_-;\-* #,##0\ _€_-;_-* &quot;-&quot;??\ _€_-;_-@_-"/>
    <numFmt numFmtId="174" formatCode="0.0%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mbria"/>
      <family val="1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1" tint="0.499984740745262"/>
      </bottom>
      <diagonal/>
    </border>
    <border>
      <left/>
      <right style="thin">
        <color theme="2" tint="-0.249977111117893"/>
      </right>
      <top style="thin">
        <color theme="1" tint="0.499984740745262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rgb="FF767171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76717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78637043366805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right" vertical="center" wrapText="1"/>
    </xf>
    <xf numFmtId="0" fontId="9" fillId="4" borderId="8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9" fontId="13" fillId="0" borderId="8" xfId="0" applyNumberFormat="1" applyFont="1" applyBorder="1" applyAlignment="1">
      <alignment horizontal="right" vertical="center"/>
    </xf>
    <xf numFmtId="0" fontId="12" fillId="5" borderId="7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vertical="top"/>
    </xf>
    <xf numFmtId="0" fontId="15" fillId="6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9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9" fillId="8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0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 applyAlignment="1">
      <alignment vertical="center"/>
    </xf>
    <xf numFmtId="165" fontId="1" fillId="8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horizontal="right"/>
    </xf>
    <xf numFmtId="0" fontId="1" fillId="8" borderId="4" xfId="0" applyFont="1" applyFill="1" applyBorder="1" applyAlignment="1">
      <alignment horizontal="right"/>
    </xf>
    <xf numFmtId="0" fontId="18" fillId="0" borderId="0" xfId="0" applyFont="1"/>
    <xf numFmtId="165" fontId="1" fillId="8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1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5" xfId="0" applyFill="1" applyBorder="1"/>
    <xf numFmtId="0" fontId="0" fillId="9" borderId="0" xfId="0" applyFill="1"/>
    <xf numFmtId="0" fontId="6" fillId="0" borderId="0" xfId="0" applyFont="1" applyAlignment="1">
      <alignment horizontal="left"/>
    </xf>
    <xf numFmtId="0" fontId="9" fillId="10" borderId="7" xfId="0" applyFont="1" applyFill="1" applyBorder="1" applyAlignment="1">
      <alignment horizontal="right" vertical="center" wrapText="1"/>
    </xf>
    <xf numFmtId="0" fontId="9" fillId="10" borderId="8" xfId="0" applyFont="1" applyFill="1" applyBorder="1" applyAlignment="1">
      <alignment horizontal="right" vertical="center" wrapText="1"/>
    </xf>
    <xf numFmtId="0" fontId="6" fillId="0" borderId="0" xfId="0" applyFont="1"/>
    <xf numFmtId="9" fontId="12" fillId="2" borderId="8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5" fontId="0" fillId="0" borderId="4" xfId="1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1" fillId="6" borderId="4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vertical="center"/>
    </xf>
    <xf numFmtId="10" fontId="0" fillId="0" borderId="4" xfId="0" applyNumberFormat="1" applyBorder="1"/>
    <xf numFmtId="167" fontId="0" fillId="0" borderId="4" xfId="0" applyNumberFormat="1" applyBorder="1"/>
    <xf numFmtId="167" fontId="1" fillId="6" borderId="4" xfId="1" applyNumberFormat="1" applyFont="1" applyFill="1" applyBorder="1"/>
    <xf numFmtId="0" fontId="22" fillId="0" borderId="0" xfId="0" applyFont="1"/>
    <xf numFmtId="16" fontId="0" fillId="0" borderId="12" xfId="0" applyNumberFormat="1" applyBorder="1" applyAlignment="1">
      <alignment horizontal="right" vertical="top" wrapText="1"/>
    </xf>
    <xf numFmtId="15" fontId="0" fillId="0" borderId="12" xfId="0" applyNumberFormat="1" applyBorder="1" applyAlignment="1">
      <alignment horizontal="right" vertical="top" wrapText="1"/>
    </xf>
    <xf numFmtId="0" fontId="0" fillId="0" borderId="27" xfId="0" applyBorder="1" applyAlignment="1">
      <alignment horizontal="center" vertical="top"/>
    </xf>
    <xf numFmtId="0" fontId="13" fillId="0" borderId="8" xfId="0" applyFont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" fontId="12" fillId="5" borderId="25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9" fontId="0" fillId="0" borderId="28" xfId="2" applyFont="1" applyBorder="1" applyAlignment="1">
      <alignment horizontal="center" vertical="center"/>
    </xf>
    <xf numFmtId="9" fontId="1" fillId="2" borderId="28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2" borderId="29" xfId="0" applyFont="1" applyFill="1" applyBorder="1"/>
    <xf numFmtId="0" fontId="1" fillId="6" borderId="3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1" fillId="0" borderId="0" xfId="0" applyFont="1"/>
    <xf numFmtId="0" fontId="0" fillId="0" borderId="0" xfId="0"/>
    <xf numFmtId="0" fontId="4" fillId="0" borderId="0" xfId="0" applyFont="1"/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2" fillId="0" borderId="0" xfId="0" applyFont="1" applyAlignment="1">
      <alignment vertical="center" wrapText="1"/>
    </xf>
    <xf numFmtId="166" fontId="0" fillId="0" borderId="4" xfId="0" applyNumberFormat="1" applyBorder="1" applyAlignment="1">
      <alignment horizontal="right" vertical="center"/>
    </xf>
    <xf numFmtId="166" fontId="1" fillId="6" borderId="4" xfId="1" applyNumberFormat="1" applyFont="1" applyFill="1" applyBorder="1"/>
    <xf numFmtId="0" fontId="14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174" fontId="0" fillId="0" borderId="28" xfId="2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3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9" fontId="3" fillId="0" borderId="0" xfId="2" applyFont="1" applyFill="1" applyBorder="1" applyAlignment="1">
      <alignment horizontal="center" vertical="center"/>
    </xf>
    <xf numFmtId="174" fontId="3" fillId="0" borderId="0" xfId="2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0" xfId="0" applyFont="1"/>
    <xf numFmtId="10" fontId="0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center" vertical="center"/>
    </xf>
    <xf numFmtId="17" fontId="0" fillId="0" borderId="0" xfId="0" applyNumberFormat="1" applyFo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/>
    </xf>
    <xf numFmtId="16" fontId="0" fillId="0" borderId="0" xfId="0" applyNumberFormat="1" applyFont="1" applyFill="1" applyBorder="1" applyAlignment="1">
      <alignment horizontal="right" vertical="top" wrapText="1"/>
    </xf>
    <xf numFmtId="15" fontId="0" fillId="0" borderId="0" xfId="0" applyNumberFormat="1" applyFont="1" applyFill="1" applyBorder="1" applyAlignment="1">
      <alignment horizontal="right" vertical="top" wrapText="1"/>
    </xf>
    <xf numFmtId="0" fontId="0" fillId="9" borderId="0" xfId="0" applyFont="1" applyFill="1"/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24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20" fillId="0" borderId="0" xfId="0" applyFont="1"/>
    <xf numFmtId="17" fontId="0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25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horizontal="center" vertical="top" wrapText="1"/>
    </xf>
    <xf numFmtId="167" fontId="0" fillId="0" borderId="0" xfId="0" applyNumberFormat="1" applyFont="1" applyFill="1" applyBorder="1"/>
    <xf numFmtId="166" fontId="0" fillId="0" borderId="0" xfId="0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/>
    <xf numFmtId="166" fontId="3" fillId="0" borderId="0" xfId="1" applyNumberFormat="1" applyFont="1" applyFill="1" applyBorder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20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center"/>
    </xf>
    <xf numFmtId="0" fontId="2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Estadísticas!$D$55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Estadísticas!$C$56:$C$58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Estadísticas!$D$56:$D$58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Inspecciones trimestre julio - septiembre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Estadísticas!$D$171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8.3333353457321249E-2"/>
                  <c:y val="-7.9376932482846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8.0555555555555561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5.4496805719398356E-2"/>
                  <c:y val="-9.3609975310949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Estadísticas!$C$172:$C$176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Estadísticas!$D$172:$D$176</c:f>
              <c:numCache>
                <c:formatCode>General</c:formatCode>
                <c:ptCount val="5"/>
                <c:pt idx="0">
                  <c:v>66</c:v>
                </c:pt>
                <c:pt idx="1">
                  <c:v>15</c:v>
                </c:pt>
                <c:pt idx="2">
                  <c:v>5</c:v>
                </c:pt>
                <c:pt idx="3">
                  <c:v>5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Registros</a:t>
            </a:r>
            <a:r>
              <a:rPr lang="en-US" sz="1200" baseline="0">
                <a:solidFill>
                  <a:schemeClr val="tx1"/>
                </a:solidFill>
              </a:rPr>
              <a:t> en físico por género.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752581559679827"/>
          <c:w val="0.93763919821826291"/>
          <c:h val="0.776181968659782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Estadísticas!$D$191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0-4D54-9DD9-E2299ABAF9B7}"/>
              </c:ext>
            </c:extLst>
          </c:dPt>
          <c:dLbls>
            <c:dLbl>
              <c:idx val="0"/>
              <c:layout>
                <c:manualLayout>
                  <c:x val="0.13261648745519708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0-4D54-9DD9-E2299ABAF9B7}"/>
                </c:ext>
              </c:extLst>
            </c:dLbl>
            <c:dLbl>
              <c:idx val="1"/>
              <c:layout>
                <c:manualLayout>
                  <c:x val="0.13978494623655913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0-4D54-9DD9-E2299ABAF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Estadísticas!$C$192:$C$193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Estadísticas!$D$192:$D$193</c:f>
              <c:numCache>
                <c:formatCode>General</c:formatCode>
                <c:ptCount val="2"/>
                <c:pt idx="0">
                  <c:v>554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0-4D54-9DD9-E2299ABA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746984"/>
        <c:axId val="737748424"/>
        <c:axId val="0"/>
      </c:bar3DChart>
      <c:catAx>
        <c:axId val="7377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7748424"/>
        <c:crosses val="autoZero"/>
        <c:auto val="1"/>
        <c:lblAlgn val="ctr"/>
        <c:lblOffset val="100"/>
        <c:noMultiLvlLbl val="0"/>
      </c:catAx>
      <c:valAx>
        <c:axId val="737748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774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online por</a:t>
            </a:r>
            <a:r>
              <a:rPr lang="en-US" baseline="0">
                <a:solidFill>
                  <a:schemeClr val="tx1"/>
                </a:solidFill>
              </a:rPr>
              <a:t> género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656213704994195"/>
          <c:w val="0.93170007423904988"/>
          <c:h val="0.775664261479510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Estadísticas!$D$207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145-4812-93C4-A94BA7095146}"/>
              </c:ext>
            </c:extLst>
          </c:dPt>
          <c:dLbls>
            <c:dLbl>
              <c:idx val="0"/>
              <c:layout>
                <c:manualLayout>
                  <c:x val="0.134394341290893"/>
                  <c:y val="-5.44217557515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5-4812-93C4-A94BA7095146}"/>
                </c:ext>
              </c:extLst>
            </c:dLbl>
            <c:dLbl>
              <c:idx val="1"/>
              <c:layout>
                <c:manualLayout>
                  <c:x val="0.134394341290893"/>
                  <c:y val="-7.256234100205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5-4812-93C4-A94BA709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Estadísticas!$C$208:$C$209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Estadísticas!$D$208:$D$209</c:f>
              <c:numCache>
                <c:formatCode>General</c:formatCode>
                <c:ptCount val="2"/>
                <c:pt idx="0">
                  <c:v>128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5-4812-93C4-A94BA709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691456"/>
        <c:axId val="1179691816"/>
        <c:axId val="0"/>
      </c:bar3DChart>
      <c:catAx>
        <c:axId val="11796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9691816"/>
        <c:crosses val="autoZero"/>
        <c:auto val="1"/>
        <c:lblAlgn val="ctr"/>
        <c:lblOffset val="100"/>
        <c:noMultiLvlLbl val="0"/>
      </c:catAx>
      <c:valAx>
        <c:axId val="117969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969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Solicitudes Vs.  promedio emisión de certificados.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953529458317913E-2"/>
          <c:y val="0.13749373433583961"/>
          <c:w val="0.86068215410247184"/>
          <c:h val="0.74622422197225324"/>
        </c:manualLayout>
      </c:layout>
      <c:lineChart>
        <c:grouping val="standard"/>
        <c:varyColors val="0"/>
        <c:ser>
          <c:idx val="0"/>
          <c:order val="0"/>
          <c:tx>
            <c:strRef>
              <c:f>Estadísticas!$D$239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0925337632079971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Estadísticas!$C$240:$C$242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Estadísticas!$D$240:$D$242</c:f>
              <c:numCache>
                <c:formatCode>_-* #,##0\ _€_-;\-* #,##0\ _€_-;_-* "-"??\ _€_-;_-@_-</c:formatCode>
                <c:ptCount val="3"/>
                <c:pt idx="0">
                  <c:v>281</c:v>
                </c:pt>
                <c:pt idx="1">
                  <c:v>191</c:v>
                </c:pt>
                <c:pt idx="2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3-4F15-9C84-876171377101}"/>
            </c:ext>
          </c:extLst>
        </c:ser>
        <c:ser>
          <c:idx val="1"/>
          <c:order val="1"/>
          <c:tx>
            <c:strRef>
              <c:f>Estadísticas!$E$239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3333333333333332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33-4F15-9C84-876171377101}"/>
                </c:ext>
              </c:extLst>
            </c:dLbl>
            <c:dLbl>
              <c:idx val="1"/>
              <c:layout>
                <c:manualLayout>
                  <c:x val="5.5555555555555558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33-4F15-9C84-876171377101}"/>
                </c:ext>
              </c:extLst>
            </c:dLbl>
            <c:dLbl>
              <c:idx val="2"/>
              <c:layout>
                <c:manualLayout>
                  <c:x val="-4.4343649823307671E-2"/>
                  <c:y val="-5.1243734385877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Estadísticas!$C$240:$C$242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Estadísticas!$E$240:$E$242</c:f>
              <c:numCache>
                <c:formatCode>_-* #,##0.00\ _€_-;\-* #,##0.00\ _€_-;_-* "-"??\ _€_-;_-@_-</c:formatCode>
                <c:ptCount val="3"/>
                <c:pt idx="0">
                  <c:v>1.05</c:v>
                </c:pt>
                <c:pt idx="1">
                  <c:v>1.1100000000000001</c:v>
                </c:pt>
                <c:pt idx="2">
                  <c:v>1.1200000000000001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3-4F15-9C84-8761713771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77355480"/>
        <c:axId val="577355120"/>
      </c:lineChart>
      <c:catAx>
        <c:axId val="57735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7355120"/>
        <c:crosses val="autoZero"/>
        <c:auto val="1"/>
        <c:lblAlgn val="ctr"/>
        <c:lblOffset val="100"/>
        <c:noMultiLvlLbl val="0"/>
      </c:catAx>
      <c:valAx>
        <c:axId val="577355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crossAx val="57735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456233728745885"/>
          <c:y val="0.44009160955403137"/>
          <c:w val="0.3092104390373776"/>
          <c:h val="0.31897539123399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REGISTROS DE OBRAS TRIMESTRE ABRIL-JUNIO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20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4846894138233"/>
          <c:y val="0.16402777777777777"/>
          <c:w val="0.7353626421697288"/>
          <c:h val="0.7378320939049285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Estadísticas!$D$306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495900641284809E-3"/>
                  <c:y val="-0.122517650043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layout>
                <c:manualLayout>
                  <c:x val="4.4158129718321296E-2"/>
                  <c:y val="-9.8398585949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layout>
                <c:manualLayout>
                  <c:x val="3.3218713640176423E-2"/>
                  <c:y val="-0.10489505501032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Estadísticas!$C$307:$C$309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Estadísticas!$D$307:$D$309</c:f>
              <c:numCache>
                <c:formatCode>_(* #,##0_);_(* \(#,##0\);_(* "-"??_);_(@_)</c:formatCode>
                <c:ptCount val="3"/>
                <c:pt idx="0">
                  <c:v>917</c:v>
                </c:pt>
                <c:pt idx="1">
                  <c:v>1529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69056"/>
        <c:axId val="574483096"/>
        <c:axId val="0"/>
      </c:bar3DChart>
      <c:catAx>
        <c:axId val="57446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4483096"/>
        <c:crosses val="autoZero"/>
        <c:auto val="1"/>
        <c:lblAlgn val="ctr"/>
        <c:lblOffset val="100"/>
        <c:noMultiLvlLbl val="0"/>
      </c:catAx>
      <c:valAx>
        <c:axId val="574483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744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julio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Estadísticas!$D$257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Estadísticas!$C$258:$C$260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Estadísticas!$D$258:$D$260</c:f>
              <c:numCache>
                <c:formatCode>_(* #,##0_);_(* \(#,##0\);_(* "-"??_);_(@_)</c:formatCode>
                <c:ptCount val="3"/>
                <c:pt idx="0">
                  <c:v>385</c:v>
                </c:pt>
                <c:pt idx="1">
                  <c:v>595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físicos y virtual agosto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88874970739957E-4"/>
          <c:y val="0.13491499129619106"/>
          <c:w val="0.86991302291854011"/>
          <c:h val="0.7692645381352647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Estadísticas!$C$274</c:f>
              <c:strCache>
                <c:ptCount val="1"/>
                <c:pt idx="0">
                  <c:v>Obras literarias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53-4A11-829E-EC7CB929B4E8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B53-4A11-829E-EC7CB929B4E8}"/>
              </c:ext>
            </c:extLst>
          </c:dPt>
          <c:dLbls>
            <c:dLbl>
              <c:idx val="0"/>
              <c:layout>
                <c:manualLayout>
                  <c:x val="9.832210464137842E-3"/>
                  <c:y val="-1.4633959216636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A11-829E-EC7CB929B4E8}"/>
                </c:ext>
              </c:extLst>
            </c:dLbl>
            <c:dLbl>
              <c:idx val="1"/>
              <c:layout>
                <c:manualLayout>
                  <c:x val="7.3159568796349397E-2"/>
                  <c:y val="-4.002500775090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3-4A11-829E-EC7CB929B4E8}"/>
                </c:ext>
              </c:extLst>
            </c:dLbl>
            <c:dLbl>
              <c:idx val="2"/>
              <c:layout>
                <c:manualLayout>
                  <c:x val="7.3159568796349397E-2"/>
                  <c:y val="-3.001875581317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A11-829E-EC7CB929B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Estadísticas!$D$273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Estadísticas!$D$274</c:f>
              <c:numCache>
                <c:formatCode>_(* #,##0_);_(* \(#,##0\);_(* "-"??_);_(@_)</c:formatCode>
                <c:ptCount val="1"/>
                <c:pt idx="0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11-829E-EC7CB929B4E8}"/>
            </c:ext>
          </c:extLst>
        </c:ser>
        <c:ser>
          <c:idx val="1"/>
          <c:order val="1"/>
          <c:tx>
            <c:strRef>
              <c:f>Estadísticas!$C$275</c:f>
              <c:strCache>
                <c:ptCount val="1"/>
                <c:pt idx="0">
                  <c:v>Obras artísticas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3244395405987744E-3"/>
                  <c:y val="-1.460205935796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Estadísticas!$D$273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Estadísticas!$D$275</c:f>
              <c:numCache>
                <c:formatCode>_(* #,##0_);_(* \(#,##0\);_(* "-"??_);_(@_)</c:formatCode>
                <c:ptCount val="1"/>
                <c:pt idx="0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B-426E-B160-17CAC23A01C2}"/>
            </c:ext>
          </c:extLst>
        </c:ser>
        <c:ser>
          <c:idx val="2"/>
          <c:order val="2"/>
          <c:tx>
            <c:strRef>
              <c:f>Estadísticas!$C$276</c:f>
              <c:strCache>
                <c:ptCount val="1"/>
                <c:pt idx="0">
                  <c:v>Obras cientificas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6020788524633139E-2"/>
                  <c:y val="-2.57028134124161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Estadísticas!$D$273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Estadísticas!$D$276</c:f>
              <c:numCache>
                <c:formatCode>_(* #,##0_);_(* \(#,##0\);_(* "-"??_);_(@_)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B-426E-B160-17CAC23A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335504"/>
        <c:axId val="430244344"/>
        <c:axId val="687960104"/>
      </c:bar3DChart>
      <c:catAx>
        <c:axId val="37933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0244344"/>
        <c:crosses val="autoZero"/>
        <c:auto val="1"/>
        <c:lblAlgn val="ctr"/>
        <c:lblOffset val="100"/>
        <c:noMultiLvlLbl val="0"/>
      </c:catAx>
      <c:valAx>
        <c:axId val="430244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79335504"/>
        <c:crosses val="autoZero"/>
        <c:crossBetween val="between"/>
      </c:valAx>
      <c:serAx>
        <c:axId val="687960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0244344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Registros de obras fisico y virtual septiembre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024243676980243E-2"/>
          <c:y val="0.17560211844189325"/>
          <c:w val="0.80048814105182298"/>
          <c:h val="0.781103840893127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8EC-4EE3-A696-68C51D71F4F1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8EC-4EE3-A696-68C51D71F4F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8EC-4EE3-A696-68C51D71F4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EC-4EE3-A696-68C51D71F4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8EC-4EE3-A696-68C51D71F4F1}"/>
                </c:ext>
              </c:extLst>
            </c:dLbl>
            <c:dLbl>
              <c:idx val="2"/>
              <c:layout>
                <c:manualLayout>
                  <c:x val="0.15188967362336867"/>
                  <c:y val="-1.1267605633802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C-4EE3-A696-68C51D71F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Estadísticas!$C$287:$C$289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Estadísticas!$D$287:$D$289</c:f>
              <c:numCache>
                <c:formatCode>General</c:formatCode>
                <c:ptCount val="3"/>
                <c:pt idx="0">
                  <c:v>257</c:v>
                </c:pt>
                <c:pt idx="1">
                  <c:v>288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EE3-A696-68C51D71F4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Estadísticas!$G$84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Estadísticas!$C$85:$C$87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Estadísticas!$G$85:$G$87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Solicitudes presenciales</a:t>
            </a:r>
          </a:p>
        </c:rich>
      </c:tx>
      <c:layout>
        <c:manualLayout>
          <c:xMode val="edge"/>
          <c:yMode val="edge"/>
          <c:x val="0.23258028524207391"/>
          <c:y val="2.3605437450316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23592471672748228"/>
          <c:w val="0.60660348648631746"/>
          <c:h val="0.726256465033175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shade val="7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Lbls>
            <c:dLbl>
              <c:idx val="0"/>
              <c:layout>
                <c:manualLayout>
                  <c:x val="0.11113740823904468"/>
                  <c:y val="2.270883442628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-0.19701631460557961"/>
                  <c:y val="3.8929430445062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-0.19979859435573624"/>
                  <c:y val="-9.5169176933454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-0.12917098414680958"/>
                  <c:y val="-7.57874780064044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-0.29944124573361136"/>
                  <c:y val="-5.67107226231127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-0.1546827827270216"/>
                  <c:y val="-3.85820987568057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0.10953834448142603"/>
                  <c:y val="0.102564102564102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-2.0030603882024579E-2"/>
                  <c:y val="0.20333244083512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9077925461563"/>
                      <c:h val="6.54663255317801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0.12370619787947916"/>
                  <c:y val="-0.158823391172317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-0.15987488718060444"/>
                  <c:y val="-0.130026203791345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0"/>
              <c:layout>
                <c:manualLayout>
                  <c:x val="0.21469726591633667"/>
                  <c:y val="-6.8126503278859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9-4BCA-94A4-98FD6BC863B0}"/>
                </c:ext>
              </c:extLst>
            </c:dLbl>
            <c:dLbl>
              <c:idx val="11"/>
              <c:layout>
                <c:manualLayout>
                  <c:x val="-0.14397346067330816"/>
                  <c:y val="-1.2976476815020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Estadísticas!$C$222:$C$233</c:f>
              <c:strCache>
                <c:ptCount val="12"/>
                <c:pt idx="0">
                  <c:v>Arreglo musical</c:v>
                </c:pt>
                <c:pt idx="1">
                  <c:v>Letras para una obra musical</c:v>
                </c:pt>
                <c:pt idx="2">
                  <c:v>Producción de arreglos musicales</c:v>
                </c:pt>
                <c:pt idx="3">
                  <c:v>Interpretaciones y ejecuciones musicales</c:v>
                </c:pt>
                <c:pt idx="4">
                  <c:v>Obras musicales con letra o sin ellas</c:v>
                </c:pt>
                <c:pt idx="5">
                  <c:v>Producción de letras para obras musicales</c:v>
                </c:pt>
                <c:pt idx="6">
                  <c:v>Libro</c:v>
                </c:pt>
                <c:pt idx="7">
                  <c:v>Producción de obras musicales con letras o sin ellas</c:v>
                </c:pt>
                <c:pt idx="8">
                  <c:v>Guion cinematográfico</c:v>
                </c:pt>
                <c:pt idx="9">
                  <c:v>Cuentos, Manuales, Entre Otras Análogas.</c:v>
                </c:pt>
                <c:pt idx="10">
                  <c:v>Artesanía</c:v>
                </c:pt>
                <c:pt idx="11">
                  <c:v>Poema</c:v>
                </c:pt>
              </c:strCache>
            </c:strRef>
          </c:cat>
          <c:val>
            <c:numRef>
              <c:f>Estadísticas!$D$222:$D$233</c:f>
              <c:numCache>
                <c:formatCode>General</c:formatCode>
                <c:ptCount val="12"/>
                <c:pt idx="0">
                  <c:v>955</c:v>
                </c:pt>
                <c:pt idx="1">
                  <c:v>525</c:v>
                </c:pt>
                <c:pt idx="2">
                  <c:v>210</c:v>
                </c:pt>
                <c:pt idx="3">
                  <c:v>209</c:v>
                </c:pt>
                <c:pt idx="4">
                  <c:v>93</c:v>
                </c:pt>
                <c:pt idx="5">
                  <c:v>87</c:v>
                </c:pt>
                <c:pt idx="6">
                  <c:v>61</c:v>
                </c:pt>
                <c:pt idx="7">
                  <c:v>23</c:v>
                </c:pt>
                <c:pt idx="8">
                  <c:v>18</c:v>
                </c:pt>
                <c:pt idx="9">
                  <c:v>18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19969468849667421"/>
          <c:y val="1.3333333333333334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Estadísticas!$E$55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0.18330608714359012"/>
                  <c:y val="-9.5860566448801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9.1653043571795059E-2"/>
                  <c:y val="-3.48583877995642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Estadísticas!$C$56:$C$58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Estadísticas!$E$56:$E$58</c:f>
              <c:numCache>
                <c:formatCode>General</c:formatCode>
                <c:ptCount val="3"/>
                <c:pt idx="0">
                  <c:v>198</c:v>
                </c:pt>
                <c:pt idx="1">
                  <c:v>94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Estadísticas!$F$55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Estadísticas!$C$56:$C$58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Estadísticas!$F$56:$F$58</c:f>
              <c:numCache>
                <c:formatCode>General</c:formatCode>
                <c:ptCount val="3"/>
                <c:pt idx="0">
                  <c:v>72</c:v>
                </c:pt>
                <c:pt idx="1">
                  <c:v>37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Estadísticas!$G$55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Estadísticas!$C$56:$C$58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Estadísticas!$G$56:$G$58</c:f>
              <c:numCache>
                <c:formatCode>General</c:formatCode>
                <c:ptCount val="3"/>
                <c:pt idx="0">
                  <c:v>126</c:v>
                </c:pt>
                <c:pt idx="1">
                  <c:v>57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Estadísticas!$D$84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Estadísticas!$C$85:$C$87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Estadísticas!$D$85:$D$87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Estadísticas!$F$84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Estadísticas!$C$85:$C$87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Estadísticas!$F$85:$F$87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3333333333334"/>
          <c:y val="0.1341282374420435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Estadísticas!$D$93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Estadísticas!$C$94:$C$96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Estadísticas!$D$94:$D$96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Julio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Estadísticas!$D$126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3"/>
              <c:layout>
                <c:manualLayout>
                  <c:x val="7.4999999999999997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8.8888888888888989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Estadísticas!$C$127:$C$131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Estadísticas!$D$127:$D$131</c:f>
              <c:numCache>
                <c:formatCode>General</c:formatCode>
                <c:ptCount val="5"/>
                <c:pt idx="0">
                  <c:v>47</c:v>
                </c:pt>
                <c:pt idx="1">
                  <c:v>10</c:v>
                </c:pt>
                <c:pt idx="2">
                  <c:v>1</c:v>
                </c:pt>
                <c:pt idx="3">
                  <c:v>3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Agosto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Estadísticas!$D$142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Estadísticas!$C$143:$C$146</c:f>
              <c:strCache>
                <c:ptCount val="4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</c:strCache>
            </c:strRef>
          </c:cat>
          <c:val>
            <c:numRef>
              <c:f>Estadísticas!$D$143:$D$146</c:f>
              <c:numCache>
                <c:formatCode>General</c:formatCode>
                <c:ptCount val="4"/>
                <c:pt idx="0">
                  <c:v>12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Septiembre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408779368166025"/>
          <c:y val="0.13594306049822064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Estadísticas!$D$156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Estadísticas!$C$157:$C$161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Estadísticas!$D$157:$D$161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png"/><Relationship Id="rId3" Type="http://schemas.openxmlformats.org/officeDocument/2006/relationships/chart" Target="../charts/chart3.xml"/><Relationship Id="rId21" Type="http://schemas.openxmlformats.org/officeDocument/2006/relationships/image" Target="../media/image2.png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microsoft.com/office/2007/relationships/hdphoto" Target="../media/hdphoto2.wdp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3.png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60</xdr:row>
      <xdr:rowOff>38101</xdr:rowOff>
    </xdr:from>
    <xdr:to>
      <xdr:col>3</xdr:col>
      <xdr:colOff>76201</xdr:colOff>
      <xdr:row>75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366713</xdr:colOff>
      <xdr:row>60</xdr:row>
      <xdr:rowOff>47625</xdr:rowOff>
    </xdr:from>
    <xdr:to>
      <xdr:col>6</xdr:col>
      <xdr:colOff>514350</xdr:colOff>
      <xdr:row>75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619125</xdr:colOff>
      <xdr:row>60</xdr:row>
      <xdr:rowOff>76200</xdr:rowOff>
    </xdr:from>
    <xdr:to>
      <xdr:col>9</xdr:col>
      <xdr:colOff>685801</xdr:colOff>
      <xdr:row>75</xdr:row>
      <xdr:rowOff>66674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523874</xdr:colOff>
      <xdr:row>104</xdr:row>
      <xdr:rowOff>180975</xdr:rowOff>
    </xdr:from>
    <xdr:to>
      <xdr:col>9</xdr:col>
      <xdr:colOff>685799</xdr:colOff>
      <xdr:row>118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9524</xdr:colOff>
      <xdr:row>104</xdr:row>
      <xdr:rowOff>180975</xdr:rowOff>
    </xdr:from>
    <xdr:to>
      <xdr:col>6</xdr:col>
      <xdr:colOff>285749</xdr:colOff>
      <xdr:row>118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57151</xdr:colOff>
      <xdr:row>105</xdr:row>
      <xdr:rowOff>0</xdr:rowOff>
    </xdr:from>
    <xdr:to>
      <xdr:col>2</xdr:col>
      <xdr:colOff>2152650</xdr:colOff>
      <xdr:row>118</xdr:row>
      <xdr:rowOff>38101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452437</xdr:colOff>
      <xdr:row>122</xdr:row>
      <xdr:rowOff>0</xdr:rowOff>
    </xdr:from>
    <xdr:to>
      <xdr:col>9</xdr:col>
      <xdr:colOff>619124</xdr:colOff>
      <xdr:row>137</xdr:row>
      <xdr:rowOff>95249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428624</xdr:colOff>
      <xdr:row>138</xdr:row>
      <xdr:rowOff>71437</xdr:rowOff>
    </xdr:from>
    <xdr:to>
      <xdr:col>9</xdr:col>
      <xdr:colOff>638175</xdr:colOff>
      <xdr:row>151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333374</xdr:colOff>
      <xdr:row>153</xdr:row>
      <xdr:rowOff>23812</xdr:rowOff>
    </xdr:from>
    <xdr:to>
      <xdr:col>9</xdr:col>
      <xdr:colOff>628650</xdr:colOff>
      <xdr:row>166</xdr:row>
      <xdr:rowOff>100012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309561</xdr:colOff>
      <xdr:row>168</xdr:row>
      <xdr:rowOff>95250</xdr:rowOff>
    </xdr:from>
    <xdr:to>
      <xdr:col>9</xdr:col>
      <xdr:colOff>631031</xdr:colOff>
      <xdr:row>184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209550</xdr:colOff>
      <xdr:row>186</xdr:row>
      <xdr:rowOff>76201</xdr:rowOff>
    </xdr:from>
    <xdr:to>
      <xdr:col>9</xdr:col>
      <xdr:colOff>619125</xdr:colOff>
      <xdr:row>200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A886C09-EBB1-679C-8ABB-C7316094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228599</xdr:colOff>
      <xdr:row>201</xdr:row>
      <xdr:rowOff>171450</xdr:rowOff>
    </xdr:from>
    <xdr:to>
      <xdr:col>9</xdr:col>
      <xdr:colOff>657224</xdr:colOff>
      <xdr:row>216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F89311-5D15-6D2A-A3B4-D6C1CDE0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142875</xdr:colOff>
      <xdr:row>236</xdr:row>
      <xdr:rowOff>76200</xdr:rowOff>
    </xdr:from>
    <xdr:to>
      <xdr:col>10</xdr:col>
      <xdr:colOff>35718</xdr:colOff>
      <xdr:row>246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4A2CA2D-ECDA-550F-9989-19AEF52E7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178592</xdr:colOff>
      <xdr:row>303</xdr:row>
      <xdr:rowOff>0</xdr:rowOff>
    </xdr:from>
    <xdr:to>
      <xdr:col>10</xdr:col>
      <xdr:colOff>83343</xdr:colOff>
      <xdr:row>317</xdr:row>
      <xdr:rowOff>166687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47626</xdr:colOff>
      <xdr:row>252</xdr:row>
      <xdr:rowOff>152399</xdr:rowOff>
    </xdr:from>
    <xdr:to>
      <xdr:col>9</xdr:col>
      <xdr:colOff>695326</xdr:colOff>
      <xdr:row>266</xdr:row>
      <xdr:rowOff>9525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95250</xdr:colOff>
      <xdr:row>268</xdr:row>
      <xdr:rowOff>38100</xdr:rowOff>
    </xdr:from>
    <xdr:to>
      <xdr:col>10</xdr:col>
      <xdr:colOff>0</xdr:colOff>
      <xdr:row>281</xdr:row>
      <xdr:rowOff>9525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85DEA-F136-631A-4D72-DEE2EE06C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152400</xdr:colOff>
      <xdr:row>282</xdr:row>
      <xdr:rowOff>154782</xdr:rowOff>
    </xdr:from>
    <xdr:to>
      <xdr:col>10</xdr:col>
      <xdr:colOff>0</xdr:colOff>
      <xdr:row>300</xdr:row>
      <xdr:rowOff>59532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102ED66-8ADD-BDE2-F004-5B996D5A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6</xdr:col>
      <xdr:colOff>409575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113109</xdr:colOff>
      <xdr:row>104</xdr:row>
      <xdr:rowOff>146447</xdr:rowOff>
    </xdr:from>
    <xdr:to>
      <xdr:col>14</xdr:col>
      <xdr:colOff>500062</xdr:colOff>
      <xdr:row>118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381000</xdr:colOff>
      <xdr:row>217</xdr:row>
      <xdr:rowOff>142874</xdr:rowOff>
    </xdr:from>
    <xdr:to>
      <xdr:col>10</xdr:col>
      <xdr:colOff>619125</xdr:colOff>
      <xdr:row>233</xdr:row>
      <xdr:rowOff>123825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570291</xdr:colOff>
      <xdr:row>317</xdr:row>
      <xdr:rowOff>88747</xdr:rowOff>
    </xdr:from>
    <xdr:to>
      <xdr:col>2</xdr:col>
      <xdr:colOff>1102641</xdr:colOff>
      <xdr:row>326</xdr:row>
      <xdr:rowOff>142108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0875995-5C8D-F6AE-E45F-F1B249B9E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9938" b="90839" l="6836" r="89666">
                      <a14:foregroundMark x1="9539" y1="51087" x2="9539" y2="51087"/>
                      <a14:foregroundMark x1="89507" y1="48292" x2="89507" y2="48292"/>
                      <a14:foregroundMark x1="51351" y1="10248" x2="51351" y2="10248"/>
                      <a14:foregroundMark x1="55485" y1="90839" x2="55485" y2="90839"/>
                      <a14:foregroundMark x1="6836" y1="48292" x2="6836" y2="4829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0291" y="69164047"/>
          <a:ext cx="1742025" cy="1777386"/>
        </a:xfrm>
        <a:prstGeom prst="rect">
          <a:avLst/>
        </a:prstGeom>
      </xdr:spPr>
    </xdr:pic>
    <xdr:clientData/>
  </xdr:twoCellAnchor>
  <xdr:twoCellAnchor editAs="oneCell">
    <xdr:from>
      <xdr:col>1</xdr:col>
      <xdr:colOff>251846</xdr:colOff>
      <xdr:row>318</xdr:row>
      <xdr:rowOff>123825</xdr:rowOff>
    </xdr:from>
    <xdr:to>
      <xdr:col>4</xdr:col>
      <xdr:colOff>354398</xdr:colOff>
      <xdr:row>331</xdr:row>
      <xdr:rowOff>142875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F20EEAF-C955-EBBD-0F1C-00DF92DDC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46" y="69389625"/>
          <a:ext cx="4112577" cy="2505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206</xdr:row>
      <xdr:rowOff>158750</xdr:rowOff>
    </xdr:from>
    <xdr:to>
      <xdr:col>4</xdr:col>
      <xdr:colOff>350202</xdr:colOff>
      <xdr:row>219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7837D3-C4C3-4BAF-B854-1FEEBAC1E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44942125"/>
          <a:ext cx="4112577" cy="2505075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205</xdr:row>
      <xdr:rowOff>111125</xdr:rowOff>
    </xdr:from>
    <xdr:to>
      <xdr:col>2</xdr:col>
      <xdr:colOff>1472150</xdr:colOff>
      <xdr:row>214</xdr:row>
      <xdr:rowOff>158136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B8A890-FAF1-45F8-A029-53717BEF9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38" b="90839" l="6836" r="89666">
                      <a14:foregroundMark x1="9539" y1="51087" x2="9539" y2="51087"/>
                      <a14:foregroundMark x1="89507" y1="48292" x2="89507" y2="48292"/>
                      <a14:foregroundMark x1="51351" y1="10248" x2="51351" y2="10248"/>
                      <a14:foregroundMark x1="55485" y1="90839" x2="55485" y2="90839"/>
                      <a14:foregroundMark x1="6836" y1="48292" x2="6836" y2="4829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36625" y="44704000"/>
          <a:ext cx="1742025" cy="1777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tas%20ejecutad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ejecutad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N340"/>
  <sheetViews>
    <sheetView showGridLines="0" tabSelected="1" topLeftCell="A312" zoomScaleNormal="100" workbookViewId="0">
      <selection activeCell="G326" sqref="G326"/>
    </sheetView>
  </sheetViews>
  <sheetFormatPr baseColWidth="10" defaultRowHeight="15" x14ac:dyDescent="0.25"/>
  <cols>
    <col min="2" max="2" width="6.7109375" customWidth="1"/>
    <col min="3" max="3" width="38" customWidth="1"/>
    <col min="4" max="4" width="15.42578125" customWidth="1"/>
    <col min="5" max="5" width="14.5703125" customWidth="1"/>
    <col min="6" max="6" width="11.42578125" customWidth="1"/>
    <col min="7" max="7" width="16" customWidth="1"/>
    <col min="8" max="8" width="16.5703125" customWidth="1"/>
    <col min="9" max="9" width="13.28515625" customWidth="1"/>
  </cols>
  <sheetData>
    <row r="7" spans="1:8" ht="28.5" x14ac:dyDescent="0.45">
      <c r="C7" s="43" t="s">
        <v>51</v>
      </c>
      <c r="D7" s="43"/>
    </row>
    <row r="9" spans="1:8" x14ac:dyDescent="0.25">
      <c r="A9" s="3"/>
    </row>
    <row r="10" spans="1:8" ht="23.25" x14ac:dyDescent="0.35">
      <c r="A10" s="4" t="s">
        <v>9</v>
      </c>
      <c r="D10" s="4"/>
    </row>
    <row r="12" spans="1:8" ht="15.75" x14ac:dyDescent="0.25">
      <c r="B12" s="1" t="s">
        <v>0</v>
      </c>
      <c r="C12" s="34"/>
    </row>
    <row r="13" spans="1:8" x14ac:dyDescent="0.25">
      <c r="D13" s="2" t="s">
        <v>52</v>
      </c>
      <c r="E13" s="1"/>
    </row>
    <row r="14" spans="1:8" ht="15" customHeight="1" x14ac:dyDescent="0.25">
      <c r="B14" s="93" t="s">
        <v>1</v>
      </c>
      <c r="C14" s="93" t="s">
        <v>2</v>
      </c>
      <c r="D14" s="102" t="s">
        <v>3</v>
      </c>
      <c r="E14" s="104" t="s">
        <v>4</v>
      </c>
      <c r="F14" s="105"/>
      <c r="G14" s="102" t="s">
        <v>5</v>
      </c>
      <c r="H14" s="92" t="s">
        <v>6</v>
      </c>
    </row>
    <row r="15" spans="1:8" x14ac:dyDescent="0.25">
      <c r="B15" s="94"/>
      <c r="C15" s="94"/>
      <c r="D15" s="103"/>
      <c r="E15" s="50" t="s">
        <v>7</v>
      </c>
      <c r="F15" s="50" t="s">
        <v>8</v>
      </c>
      <c r="G15" s="103"/>
      <c r="H15" s="92"/>
    </row>
    <row r="16" spans="1:8" ht="33" customHeight="1" x14ac:dyDescent="0.25">
      <c r="B16" s="47">
        <v>1</v>
      </c>
      <c r="C16" s="45" t="s">
        <v>68</v>
      </c>
      <c r="D16" s="47">
        <v>32</v>
      </c>
      <c r="E16" s="48">
        <v>13</v>
      </c>
      <c r="F16" s="48">
        <v>19</v>
      </c>
      <c r="G16" s="45" t="s">
        <v>54</v>
      </c>
      <c r="H16" s="79" t="s">
        <v>53</v>
      </c>
    </row>
    <row r="17" spans="2:10" ht="31.5" customHeight="1" x14ac:dyDescent="0.25">
      <c r="B17" s="46">
        <f>+B16+1</f>
        <v>2</v>
      </c>
      <c r="C17" s="45" t="s">
        <v>67</v>
      </c>
      <c r="D17" s="47">
        <v>46</v>
      </c>
      <c r="E17" s="48">
        <v>14</v>
      </c>
      <c r="F17" s="48">
        <v>32</v>
      </c>
      <c r="G17" s="45" t="s">
        <v>56</v>
      </c>
      <c r="H17" s="80" t="s">
        <v>55</v>
      </c>
    </row>
    <row r="18" spans="2:10" ht="86.25" customHeight="1" x14ac:dyDescent="0.25">
      <c r="B18" s="46">
        <f t="shared" ref="B18:B20" si="0">+B17+1</f>
        <v>3</v>
      </c>
      <c r="C18" s="45" t="s">
        <v>66</v>
      </c>
      <c r="D18" s="47">
        <v>47</v>
      </c>
      <c r="E18" s="48">
        <v>19</v>
      </c>
      <c r="F18" s="48">
        <v>28</v>
      </c>
      <c r="G18" s="45" t="s">
        <v>58</v>
      </c>
      <c r="H18" s="80" t="s">
        <v>57</v>
      </c>
      <c r="J18" s="60"/>
    </row>
    <row r="19" spans="2:10" ht="124.5" customHeight="1" x14ac:dyDescent="0.25">
      <c r="B19" s="46">
        <f t="shared" si="0"/>
        <v>4</v>
      </c>
      <c r="C19" s="45" t="s">
        <v>60</v>
      </c>
      <c r="D19" s="47">
        <v>44</v>
      </c>
      <c r="E19" s="48">
        <v>16</v>
      </c>
      <c r="F19" s="48">
        <v>28</v>
      </c>
      <c r="G19" s="45" t="s">
        <v>61</v>
      </c>
      <c r="H19" s="80" t="s">
        <v>59</v>
      </c>
    </row>
    <row r="20" spans="2:10" ht="51" customHeight="1" x14ac:dyDescent="0.25">
      <c r="B20" s="46">
        <f t="shared" si="0"/>
        <v>5</v>
      </c>
      <c r="C20" s="45" t="s">
        <v>65</v>
      </c>
      <c r="D20" s="47">
        <v>29</v>
      </c>
      <c r="E20" s="48">
        <v>10</v>
      </c>
      <c r="F20" s="48">
        <v>19</v>
      </c>
      <c r="G20" s="45" t="s">
        <v>63</v>
      </c>
      <c r="H20" s="80" t="s">
        <v>62</v>
      </c>
    </row>
    <row r="21" spans="2:10" ht="33.75" customHeight="1" x14ac:dyDescent="0.25">
      <c r="B21" s="108" t="s">
        <v>64</v>
      </c>
      <c r="C21" s="109"/>
      <c r="D21" s="42">
        <f>SUM(D16:D20)</f>
        <v>198</v>
      </c>
      <c r="E21" s="42">
        <f>SUM(E16:E20)</f>
        <v>72</v>
      </c>
      <c r="F21" s="42">
        <f>SUM(F16:F20)</f>
        <v>126</v>
      </c>
      <c r="G21" s="44"/>
      <c r="H21" s="49"/>
    </row>
    <row r="22" spans="2:10" ht="33.75" customHeight="1" x14ac:dyDescent="0.25"/>
    <row r="24" spans="2:10" x14ac:dyDescent="0.25">
      <c r="D24" s="2" t="s">
        <v>69</v>
      </c>
      <c r="E24" s="1"/>
    </row>
    <row r="25" spans="2:10" ht="15" customHeight="1" x14ac:dyDescent="0.25">
      <c r="B25" s="93" t="s">
        <v>1</v>
      </c>
      <c r="C25" s="95" t="s">
        <v>2</v>
      </c>
      <c r="D25" s="102" t="s">
        <v>3</v>
      </c>
      <c r="E25" s="99" t="s">
        <v>4</v>
      </c>
      <c r="F25" s="100"/>
      <c r="G25" s="97" t="s">
        <v>5</v>
      </c>
      <c r="H25" s="101" t="s">
        <v>6</v>
      </c>
    </row>
    <row r="26" spans="2:10" x14ac:dyDescent="0.25">
      <c r="B26" s="110"/>
      <c r="C26" s="96"/>
      <c r="D26" s="110"/>
      <c r="E26" s="55" t="s">
        <v>7</v>
      </c>
      <c r="F26" s="56" t="s">
        <v>8</v>
      </c>
      <c r="G26" s="112"/>
      <c r="H26" s="98"/>
    </row>
    <row r="27" spans="2:10" ht="60" x14ac:dyDescent="0.25">
      <c r="B27" s="54">
        <v>1</v>
      </c>
      <c r="C27" s="45" t="s">
        <v>65</v>
      </c>
      <c r="D27" s="48">
        <f>+E27+F27</f>
        <v>29</v>
      </c>
      <c r="E27" s="48">
        <v>10</v>
      </c>
      <c r="F27" s="48">
        <v>19</v>
      </c>
      <c r="G27" s="45" t="s">
        <v>63</v>
      </c>
      <c r="H27" s="80" t="s">
        <v>62</v>
      </c>
    </row>
    <row r="28" spans="2:10" ht="44.25" customHeight="1" x14ac:dyDescent="0.25">
      <c r="B28" s="52">
        <f>1+B27</f>
        <v>2</v>
      </c>
      <c r="C28" s="45" t="s">
        <v>73</v>
      </c>
      <c r="D28" s="48">
        <f t="shared" ref="D28:D29" si="1">+E28+F28</f>
        <v>36</v>
      </c>
      <c r="E28" s="48">
        <v>14</v>
      </c>
      <c r="F28" s="48">
        <v>22</v>
      </c>
      <c r="G28" s="45" t="s">
        <v>70</v>
      </c>
      <c r="H28" s="80" t="s">
        <v>75</v>
      </c>
    </row>
    <row r="29" spans="2:10" ht="42" customHeight="1" x14ac:dyDescent="0.25">
      <c r="B29" s="52">
        <f t="shared" ref="B29" si="2">1+B28</f>
        <v>3</v>
      </c>
      <c r="C29" s="53" t="s">
        <v>72</v>
      </c>
      <c r="D29" s="48">
        <f t="shared" si="1"/>
        <v>29</v>
      </c>
      <c r="E29" s="48">
        <v>13</v>
      </c>
      <c r="F29" s="48">
        <v>16</v>
      </c>
      <c r="G29" s="45" t="s">
        <v>71</v>
      </c>
      <c r="H29" s="80" t="s">
        <v>76</v>
      </c>
    </row>
    <row r="30" spans="2:10" ht="30.75" customHeight="1" x14ac:dyDescent="0.25">
      <c r="B30" s="106" t="s">
        <v>74</v>
      </c>
      <c r="C30" s="107"/>
      <c r="D30" s="50">
        <f>SUM(D27:D29)</f>
        <v>94</v>
      </c>
      <c r="E30" s="50">
        <f>SUM(E27:E29)</f>
        <v>37</v>
      </c>
      <c r="F30" s="57">
        <f>SUM(F27:F29)</f>
        <v>57</v>
      </c>
      <c r="G30" s="58"/>
      <c r="H30" s="59"/>
    </row>
    <row r="44" spans="2:8" x14ac:dyDescent="0.25">
      <c r="D44" s="2" t="s">
        <v>77</v>
      </c>
      <c r="E44" s="1"/>
    </row>
    <row r="45" spans="2:8" x14ac:dyDescent="0.25">
      <c r="B45" s="93" t="s">
        <v>1</v>
      </c>
      <c r="C45" s="95" t="s">
        <v>2</v>
      </c>
      <c r="D45" s="97" t="s">
        <v>3</v>
      </c>
      <c r="E45" s="99" t="s">
        <v>4</v>
      </c>
      <c r="F45" s="100"/>
      <c r="G45" s="97" t="s">
        <v>5</v>
      </c>
      <c r="H45" s="101" t="s">
        <v>6</v>
      </c>
    </row>
    <row r="46" spans="2:8" x14ac:dyDescent="0.25">
      <c r="B46" s="94"/>
      <c r="C46" s="96"/>
      <c r="D46" s="98"/>
      <c r="E46" s="56" t="s">
        <v>7</v>
      </c>
      <c r="F46" s="56" t="s">
        <v>8</v>
      </c>
      <c r="G46" s="98"/>
      <c r="H46" s="98"/>
    </row>
    <row r="47" spans="2:8" ht="32.25" customHeight="1" x14ac:dyDescent="0.25">
      <c r="B47" s="48">
        <v>1</v>
      </c>
      <c r="C47" s="45" t="s">
        <v>78</v>
      </c>
      <c r="D47" s="81">
        <f>+E47+F47</f>
        <v>48</v>
      </c>
      <c r="E47" s="48">
        <v>19</v>
      </c>
      <c r="F47" s="48">
        <v>29</v>
      </c>
      <c r="G47" s="45" t="s">
        <v>79</v>
      </c>
      <c r="H47" s="80" t="s">
        <v>81</v>
      </c>
    </row>
    <row r="48" spans="2:8" ht="66" customHeight="1" x14ac:dyDescent="0.25">
      <c r="B48" s="48">
        <f>1+B47</f>
        <v>2</v>
      </c>
      <c r="C48" s="45" t="s">
        <v>80</v>
      </c>
      <c r="D48" s="81">
        <f>+E48+F48</f>
        <v>10</v>
      </c>
      <c r="E48" s="48">
        <v>7</v>
      </c>
      <c r="F48" s="48">
        <v>3</v>
      </c>
      <c r="G48" s="45" t="s">
        <v>70</v>
      </c>
      <c r="H48" s="80" t="s">
        <v>81</v>
      </c>
    </row>
    <row r="49" spans="2:9" ht="29.25" customHeight="1" x14ac:dyDescent="0.25">
      <c r="B49" s="106" t="s">
        <v>83</v>
      </c>
      <c r="C49" s="107"/>
      <c r="D49" s="50">
        <f>SUM(D47:D48)</f>
        <v>58</v>
      </c>
      <c r="E49" s="57">
        <f>SUM(E45:E48)</f>
        <v>26</v>
      </c>
      <c r="F49" s="57">
        <f>SUM(F45:F48)</f>
        <v>32</v>
      </c>
      <c r="G49" s="59"/>
      <c r="H49" s="59"/>
    </row>
    <row r="53" spans="2:9" x14ac:dyDescent="0.25">
      <c r="C53" s="111" t="s">
        <v>82</v>
      </c>
      <c r="D53" s="111"/>
      <c r="E53" s="111"/>
      <c r="F53" s="111"/>
      <c r="G53" s="111"/>
    </row>
    <row r="55" spans="2:9" ht="29.25" customHeight="1" x14ac:dyDescent="0.25">
      <c r="C55" s="6" t="s">
        <v>10</v>
      </c>
      <c r="D55" s="7" t="s">
        <v>12</v>
      </c>
      <c r="E55" s="7" t="s">
        <v>40</v>
      </c>
      <c r="F55" s="6" t="s">
        <v>13</v>
      </c>
      <c r="G55" s="6" t="s">
        <v>14</v>
      </c>
    </row>
    <row r="56" spans="2:9" x14ac:dyDescent="0.25">
      <c r="C56" s="8" t="s">
        <v>84</v>
      </c>
      <c r="D56" s="9">
        <v>5</v>
      </c>
      <c r="E56" s="131">
        <f>+D21</f>
        <v>198</v>
      </c>
      <c r="F56" s="131">
        <f>+E21</f>
        <v>72</v>
      </c>
      <c r="G56" s="131">
        <f>+F21</f>
        <v>126</v>
      </c>
    </row>
    <row r="57" spans="2:9" x14ac:dyDescent="0.25">
      <c r="C57" s="8" t="s">
        <v>85</v>
      </c>
      <c r="D57" s="9">
        <v>3</v>
      </c>
      <c r="E57" s="131">
        <f>+D30</f>
        <v>94</v>
      </c>
      <c r="F57" s="131">
        <f>+E30</f>
        <v>37</v>
      </c>
      <c r="G57" s="132">
        <f>+F30</f>
        <v>57</v>
      </c>
    </row>
    <row r="58" spans="2:9" x14ac:dyDescent="0.25">
      <c r="C58" s="8" t="s">
        <v>86</v>
      </c>
      <c r="D58" s="9">
        <v>2</v>
      </c>
      <c r="E58" s="131">
        <f>+D49</f>
        <v>58</v>
      </c>
      <c r="F58" s="131">
        <f>+E49</f>
        <v>26</v>
      </c>
      <c r="G58" s="132">
        <f>+F49</f>
        <v>32</v>
      </c>
    </row>
    <row r="59" spans="2:9" x14ac:dyDescent="0.25">
      <c r="C59" s="10" t="s">
        <v>15</v>
      </c>
      <c r="D59" s="11">
        <f>SUM(D56:D58)</f>
        <v>10</v>
      </c>
      <c r="E59" s="11">
        <f>SUM(E56:E58)</f>
        <v>350</v>
      </c>
      <c r="F59" s="11">
        <f>SUM(F56:F58)</f>
        <v>135</v>
      </c>
      <c r="G59" s="11">
        <f>SUM(G56:G58)</f>
        <v>215</v>
      </c>
      <c r="H59" s="5"/>
      <c r="I59" s="5"/>
    </row>
    <row r="80" spans="1:2" ht="23.25" x14ac:dyDescent="0.35">
      <c r="A80" s="4" t="s">
        <v>16</v>
      </c>
      <c r="B80" s="32"/>
    </row>
    <row r="83" spans="3:8" ht="18" customHeight="1" x14ac:dyDescent="0.25">
      <c r="C83" s="113" t="str">
        <f>+$C$53</f>
        <v>Resumen del trimestre julio-septiembre 2023</v>
      </c>
      <c r="D83" s="113"/>
      <c r="E83" s="113"/>
      <c r="F83" s="113"/>
      <c r="G83" s="113"/>
      <c r="H83" s="114"/>
    </row>
    <row r="84" spans="3:8" ht="47.25" x14ac:dyDescent="0.25">
      <c r="C84" s="33" t="s">
        <v>10</v>
      </c>
      <c r="D84" s="33" t="s">
        <v>37</v>
      </c>
      <c r="E84" s="33" t="s">
        <v>17</v>
      </c>
      <c r="F84" s="33" t="s">
        <v>18</v>
      </c>
      <c r="G84" s="33" t="s">
        <v>38</v>
      </c>
    </row>
    <row r="85" spans="3:8" ht="15.75" x14ac:dyDescent="0.25">
      <c r="C85" s="31" t="str">
        <f>+$C$56</f>
        <v>Julio</v>
      </c>
      <c r="D85" s="31">
        <v>0</v>
      </c>
      <c r="E85" s="31">
        <v>0</v>
      </c>
      <c r="F85" s="31">
        <v>0</v>
      </c>
      <c r="G85" s="31">
        <v>0</v>
      </c>
    </row>
    <row r="86" spans="3:8" ht="15.75" x14ac:dyDescent="0.25">
      <c r="C86" s="31" t="str">
        <f>+$C$57</f>
        <v>Agosto</v>
      </c>
      <c r="D86" s="31">
        <v>0</v>
      </c>
      <c r="E86" s="31">
        <v>0</v>
      </c>
      <c r="F86" s="31">
        <v>0</v>
      </c>
      <c r="G86" s="31">
        <v>0</v>
      </c>
    </row>
    <row r="87" spans="3:8" ht="15.75" x14ac:dyDescent="0.25">
      <c r="C87" s="31" t="str">
        <f>+$C$58</f>
        <v>Septiembre</v>
      </c>
      <c r="D87" s="31">
        <v>0</v>
      </c>
      <c r="E87" s="31">
        <v>0</v>
      </c>
      <c r="F87" s="31">
        <v>0</v>
      </c>
      <c r="G87" s="31">
        <v>0</v>
      </c>
    </row>
    <row r="88" spans="3:8" x14ac:dyDescent="0.25">
      <c r="C88" s="1" t="s">
        <v>15</v>
      </c>
      <c r="D88" s="5">
        <f>SUM(D85:D87)</f>
        <v>0</v>
      </c>
      <c r="E88" s="5">
        <f>SUM(E85:E87)</f>
        <v>0</v>
      </c>
      <c r="F88" s="5">
        <f>SUM(F85:F87)</f>
        <v>0</v>
      </c>
      <c r="G88" s="5">
        <f>SUM(G85:G87)</f>
        <v>0</v>
      </c>
    </row>
    <row r="89" spans="3:8" x14ac:dyDescent="0.25">
      <c r="C89" s="133" t="s">
        <v>98</v>
      </c>
      <c r="E89" s="5"/>
      <c r="F89" s="5"/>
      <c r="G89" s="5"/>
      <c r="H89" s="5"/>
    </row>
    <row r="92" spans="3:8" ht="15.75" x14ac:dyDescent="0.25">
      <c r="C92" s="134" t="s">
        <v>39</v>
      </c>
      <c r="D92" s="134"/>
      <c r="E92" s="134"/>
      <c r="F92" s="134"/>
    </row>
    <row r="93" spans="3:8" ht="15.75" x14ac:dyDescent="0.25">
      <c r="C93" s="33" t="s">
        <v>10</v>
      </c>
      <c r="D93" s="33" t="s">
        <v>11</v>
      </c>
    </row>
    <row r="94" spans="3:8" ht="15.75" x14ac:dyDescent="0.25">
      <c r="C94" s="31" t="str">
        <f>+$C$56</f>
        <v>Julio</v>
      </c>
      <c r="D94" s="31">
        <v>5</v>
      </c>
    </row>
    <row r="95" spans="3:8" ht="15.75" x14ac:dyDescent="0.25">
      <c r="C95" s="31" t="str">
        <f>+$C$57</f>
        <v>Agosto</v>
      </c>
      <c r="D95" s="31">
        <v>1</v>
      </c>
    </row>
    <row r="96" spans="3:8" ht="15.75" x14ac:dyDescent="0.25">
      <c r="C96" s="31" t="str">
        <f>+$C$58</f>
        <v>Septiembre</v>
      </c>
      <c r="D96" s="31">
        <v>1</v>
      </c>
    </row>
    <row r="97" spans="3:4" x14ac:dyDescent="0.25">
      <c r="C97" s="51" t="s">
        <v>41</v>
      </c>
      <c r="D97" s="5">
        <f>SUM(D94:D96)</f>
        <v>7</v>
      </c>
    </row>
    <row r="98" spans="3:4" x14ac:dyDescent="0.25">
      <c r="C98" s="51"/>
      <c r="D98" s="5"/>
    </row>
    <row r="99" spans="3:4" x14ac:dyDescent="0.25">
      <c r="C99" s="51"/>
      <c r="D99" s="5"/>
    </row>
    <row r="100" spans="3:4" x14ac:dyDescent="0.25">
      <c r="C100" s="51"/>
      <c r="D100" s="5"/>
    </row>
    <row r="101" spans="3:4" x14ac:dyDescent="0.25">
      <c r="C101" s="51"/>
      <c r="D101" s="5"/>
    </row>
    <row r="102" spans="3:4" x14ac:dyDescent="0.25">
      <c r="C102" s="51"/>
      <c r="D102" s="5"/>
    </row>
    <row r="103" spans="3:4" x14ac:dyDescent="0.25">
      <c r="C103" s="51"/>
      <c r="D103" s="5"/>
    </row>
    <row r="104" spans="3:4" x14ac:dyDescent="0.25">
      <c r="C104" s="51"/>
      <c r="D104" s="5"/>
    </row>
    <row r="122" spans="1:4" ht="23.25" x14ac:dyDescent="0.35">
      <c r="A122" s="122" t="s">
        <v>35</v>
      </c>
      <c r="B122" s="122"/>
      <c r="C122" s="122"/>
    </row>
    <row r="125" spans="1:4" ht="15.75" thickBot="1" x14ac:dyDescent="0.3">
      <c r="C125" s="12">
        <v>45108</v>
      </c>
    </row>
    <row r="126" spans="1:4" ht="16.5" thickBot="1" x14ac:dyDescent="0.3">
      <c r="C126" s="13" t="s">
        <v>19</v>
      </c>
      <c r="D126" s="14" t="s">
        <v>11</v>
      </c>
    </row>
    <row r="127" spans="1:4" ht="16.5" thickBot="1" x14ac:dyDescent="0.3">
      <c r="C127" s="66" t="s">
        <v>42</v>
      </c>
      <c r="D127" s="67">
        <v>47</v>
      </c>
    </row>
    <row r="128" spans="1:4" ht="16.5" thickBot="1" x14ac:dyDescent="0.3">
      <c r="C128" s="68" t="s">
        <v>43</v>
      </c>
      <c r="D128" s="67">
        <v>10</v>
      </c>
    </row>
    <row r="129" spans="3:4" ht="16.5" thickBot="1" x14ac:dyDescent="0.3">
      <c r="C129" s="68" t="s">
        <v>20</v>
      </c>
      <c r="D129" s="67">
        <v>1</v>
      </c>
    </row>
    <row r="130" spans="3:4" ht="16.5" thickBot="1" x14ac:dyDescent="0.3">
      <c r="C130" s="69" t="s">
        <v>21</v>
      </c>
      <c r="D130" s="67">
        <v>3</v>
      </c>
    </row>
    <row r="131" spans="3:4" ht="16.5" thickBot="1" x14ac:dyDescent="0.3">
      <c r="C131" s="69" t="s">
        <v>44</v>
      </c>
      <c r="D131" s="67">
        <v>25</v>
      </c>
    </row>
    <row r="132" spans="3:4" ht="16.5" thickBot="1" x14ac:dyDescent="0.3">
      <c r="C132" s="15" t="s">
        <v>15</v>
      </c>
      <c r="D132" s="16">
        <f>SUM(D127:D131)</f>
        <v>86</v>
      </c>
    </row>
    <row r="141" spans="3:4" ht="15.75" thickBot="1" x14ac:dyDescent="0.3">
      <c r="C141" s="12">
        <v>45139</v>
      </c>
    </row>
    <row r="142" spans="3:4" ht="16.5" thickBot="1" x14ac:dyDescent="0.3">
      <c r="C142" s="13" t="s">
        <v>19</v>
      </c>
      <c r="D142" s="14" t="s">
        <v>11</v>
      </c>
    </row>
    <row r="143" spans="3:4" ht="16.5" thickBot="1" x14ac:dyDescent="0.3">
      <c r="C143" s="66" t="s">
        <v>42</v>
      </c>
      <c r="D143" s="67">
        <v>12</v>
      </c>
    </row>
    <row r="144" spans="3:4" ht="16.5" thickBot="1" x14ac:dyDescent="0.3">
      <c r="C144" s="68" t="s">
        <v>43</v>
      </c>
      <c r="D144" s="67">
        <v>3</v>
      </c>
    </row>
    <row r="145" spans="3:4" ht="16.5" thickBot="1" x14ac:dyDescent="0.3">
      <c r="C145" s="68" t="s">
        <v>20</v>
      </c>
      <c r="D145" s="67">
        <v>3</v>
      </c>
    </row>
    <row r="146" spans="3:4" ht="16.5" thickBot="1" x14ac:dyDescent="0.3">
      <c r="C146" s="69" t="s">
        <v>21</v>
      </c>
      <c r="D146" s="67">
        <v>0</v>
      </c>
    </row>
    <row r="147" spans="3:4" ht="16.5" thickBot="1" x14ac:dyDescent="0.3">
      <c r="C147" s="69" t="s">
        <v>44</v>
      </c>
      <c r="D147" s="67">
        <v>6</v>
      </c>
    </row>
    <row r="148" spans="3:4" ht="16.5" thickBot="1" x14ac:dyDescent="0.3">
      <c r="C148" s="62" t="s">
        <v>15</v>
      </c>
      <c r="D148" s="63">
        <f>SUM(D143:D147)</f>
        <v>24</v>
      </c>
    </row>
    <row r="155" spans="3:4" ht="15.75" thickBot="1" x14ac:dyDescent="0.3">
      <c r="C155" s="12">
        <v>45170</v>
      </c>
    </row>
    <row r="156" spans="3:4" ht="16.5" thickBot="1" x14ac:dyDescent="0.3">
      <c r="C156" s="13" t="s">
        <v>19</v>
      </c>
      <c r="D156" s="14" t="s">
        <v>11</v>
      </c>
    </row>
    <row r="157" spans="3:4" ht="16.5" thickBot="1" x14ac:dyDescent="0.3">
      <c r="C157" s="66" t="s">
        <v>42</v>
      </c>
      <c r="D157" s="67">
        <v>7</v>
      </c>
    </row>
    <row r="158" spans="3:4" ht="16.5" thickBot="1" x14ac:dyDescent="0.3">
      <c r="C158" s="68" t="s">
        <v>43</v>
      </c>
      <c r="D158" s="67">
        <v>2</v>
      </c>
    </row>
    <row r="159" spans="3:4" ht="16.5" thickBot="1" x14ac:dyDescent="0.3">
      <c r="C159" s="68" t="s">
        <v>20</v>
      </c>
      <c r="D159" s="67">
        <v>1</v>
      </c>
    </row>
    <row r="160" spans="3:4" ht="16.5" thickBot="1" x14ac:dyDescent="0.3">
      <c r="C160" s="69" t="s">
        <v>21</v>
      </c>
      <c r="D160" s="67">
        <v>2</v>
      </c>
    </row>
    <row r="161" spans="3:8" ht="16.5" thickBot="1" x14ac:dyDescent="0.3">
      <c r="C161" s="69" t="s">
        <v>44</v>
      </c>
      <c r="D161" s="67">
        <v>7</v>
      </c>
    </row>
    <row r="162" spans="3:8" ht="16.5" thickBot="1" x14ac:dyDescent="0.3">
      <c r="C162" s="62" t="s">
        <v>15</v>
      </c>
      <c r="D162" s="62">
        <f>SUM(D157:D161)</f>
        <v>19</v>
      </c>
    </row>
    <row r="169" spans="3:8" ht="15.75" x14ac:dyDescent="0.25">
      <c r="C169" s="64" t="s">
        <v>36</v>
      </c>
    </row>
    <row r="170" spans="3:8" ht="16.5" thickBot="1" x14ac:dyDescent="0.3">
      <c r="C170" s="114" t="str">
        <f>+$C$83</f>
        <v>Resumen del trimestre julio-septiembre 2023</v>
      </c>
      <c r="D170" s="114"/>
      <c r="E170" s="114"/>
      <c r="F170" s="114"/>
      <c r="G170" s="114"/>
      <c r="H170" s="114"/>
    </row>
    <row r="171" spans="3:8" ht="16.5" thickBot="1" x14ac:dyDescent="0.3">
      <c r="C171" s="13" t="s">
        <v>19</v>
      </c>
      <c r="D171" s="14" t="s">
        <v>11</v>
      </c>
    </row>
    <row r="172" spans="3:8" ht="16.5" thickBot="1" x14ac:dyDescent="0.3">
      <c r="C172" s="66" t="s">
        <v>42</v>
      </c>
      <c r="D172" s="67">
        <f>+D157+D143+D127</f>
        <v>66</v>
      </c>
    </row>
    <row r="173" spans="3:8" ht="16.5" thickBot="1" x14ac:dyDescent="0.3">
      <c r="C173" s="68" t="s">
        <v>43</v>
      </c>
      <c r="D173" s="67">
        <f>+D158+D144+D128</f>
        <v>15</v>
      </c>
    </row>
    <row r="174" spans="3:8" ht="16.5" thickBot="1" x14ac:dyDescent="0.3">
      <c r="C174" s="68" t="s">
        <v>20</v>
      </c>
      <c r="D174" s="67">
        <f>+D159+D145+D129</f>
        <v>5</v>
      </c>
    </row>
    <row r="175" spans="3:8" ht="16.5" thickBot="1" x14ac:dyDescent="0.3">
      <c r="C175" s="69" t="s">
        <v>21</v>
      </c>
      <c r="D175" s="67">
        <f>+D160+D146+D130</f>
        <v>5</v>
      </c>
    </row>
    <row r="176" spans="3:8" ht="16.5" thickBot="1" x14ac:dyDescent="0.3">
      <c r="C176" s="69" t="s">
        <v>44</v>
      </c>
      <c r="D176" s="67">
        <f>+D161+D147+D131</f>
        <v>38</v>
      </c>
    </row>
    <row r="177" spans="1:8" ht="16.5" thickBot="1" x14ac:dyDescent="0.3">
      <c r="C177" s="62" t="s">
        <v>15</v>
      </c>
      <c r="D177" s="63">
        <f>SUM(D172:D176)</f>
        <v>129</v>
      </c>
    </row>
    <row r="187" spans="1:8" ht="23.25" x14ac:dyDescent="0.35">
      <c r="A187" s="4" t="s">
        <v>24</v>
      </c>
    </row>
    <row r="189" spans="1:8" x14ac:dyDescent="0.25">
      <c r="C189" s="123" t="s">
        <v>34</v>
      </c>
      <c r="D189" s="124"/>
      <c r="E189" s="25"/>
    </row>
    <row r="190" spans="1:8" ht="16.5" thickBot="1" x14ac:dyDescent="0.3">
      <c r="C190" s="114" t="str">
        <f>+$C$83</f>
        <v>Resumen del trimestre julio-septiembre 2023</v>
      </c>
      <c r="D190" s="114"/>
      <c r="E190" s="114"/>
      <c r="F190" s="114"/>
      <c r="G190" s="114"/>
      <c r="H190" s="114"/>
    </row>
    <row r="191" spans="1:8" ht="15.75" thickBot="1" x14ac:dyDescent="0.3">
      <c r="C191" s="17" t="s">
        <v>4</v>
      </c>
      <c r="D191" s="18" t="s">
        <v>11</v>
      </c>
      <c r="E191" s="18" t="s">
        <v>22</v>
      </c>
    </row>
    <row r="192" spans="1:8" ht="15.75" thickBot="1" x14ac:dyDescent="0.3">
      <c r="C192" s="19" t="s">
        <v>13</v>
      </c>
      <c r="D192" s="82">
        <v>554</v>
      </c>
      <c r="E192" s="20">
        <f>+D192/D194</f>
        <v>0.84580152671755726</v>
      </c>
    </row>
    <row r="193" spans="3:12" ht="15.75" thickBot="1" x14ac:dyDescent="0.3">
      <c r="C193" s="19" t="s">
        <v>14</v>
      </c>
      <c r="D193" s="82">
        <v>101</v>
      </c>
      <c r="E193" s="20">
        <f>+D193/D194</f>
        <v>0.15419847328244274</v>
      </c>
    </row>
    <row r="194" spans="3:12" ht="15" customHeight="1" thickBot="1" x14ac:dyDescent="0.3">
      <c r="C194" s="21" t="s">
        <v>23</v>
      </c>
      <c r="D194" s="83">
        <f>SUM(D192:D193)</f>
        <v>655</v>
      </c>
      <c r="E194" s="65">
        <f>SUM(E192:E193)</f>
        <v>1</v>
      </c>
      <c r="F194" s="25"/>
      <c r="G194" s="25"/>
      <c r="H194" s="25"/>
      <c r="I194" s="25"/>
      <c r="J194" s="25"/>
      <c r="K194" s="25"/>
      <c r="L194" s="25"/>
    </row>
    <row r="195" spans="3:12" x14ac:dyDescent="0.25">
      <c r="F195" s="5"/>
      <c r="G195" s="1"/>
      <c r="H195" s="1"/>
      <c r="I195" s="1"/>
      <c r="J195" s="1"/>
      <c r="K195" s="1"/>
    </row>
    <row r="197" spans="3:12" ht="15" customHeight="1" x14ac:dyDescent="0.25"/>
    <row r="205" spans="3:12" ht="23.25" customHeight="1" x14ac:dyDescent="0.25">
      <c r="C205" s="125" t="s">
        <v>99</v>
      </c>
      <c r="D205" s="125"/>
      <c r="E205" s="125"/>
      <c r="F205" s="125"/>
    </row>
    <row r="206" spans="3:12" ht="16.5" thickBot="1" x14ac:dyDescent="0.3">
      <c r="C206" s="114" t="str">
        <f>+$C$83</f>
        <v>Resumen del trimestre julio-septiembre 2023</v>
      </c>
      <c r="D206" s="114"/>
      <c r="E206" s="114"/>
      <c r="F206" s="114"/>
      <c r="G206" s="114"/>
      <c r="H206" s="114"/>
    </row>
    <row r="207" spans="3:12" ht="15.75" thickBot="1" x14ac:dyDescent="0.3">
      <c r="C207" s="17" t="s">
        <v>4</v>
      </c>
      <c r="D207" s="18" t="s">
        <v>11</v>
      </c>
      <c r="E207" s="74" t="s">
        <v>22</v>
      </c>
    </row>
    <row r="208" spans="3:12" ht="15.75" thickBot="1" x14ac:dyDescent="0.3">
      <c r="C208" s="19" t="s">
        <v>13</v>
      </c>
      <c r="D208" s="84">
        <v>128</v>
      </c>
      <c r="E208" s="75">
        <f>+D208/100</f>
        <v>1.28</v>
      </c>
    </row>
    <row r="209" spans="3:7" ht="15.75" thickBot="1" x14ac:dyDescent="0.3">
      <c r="C209" s="19" t="s">
        <v>14</v>
      </c>
      <c r="D209" s="84">
        <v>60</v>
      </c>
      <c r="E209" s="75">
        <f t="shared" ref="E209:E210" si="3">+D209/100</f>
        <v>0.6</v>
      </c>
    </row>
    <row r="210" spans="3:7" ht="15.75" thickBot="1" x14ac:dyDescent="0.3">
      <c r="C210" s="21" t="s">
        <v>23</v>
      </c>
      <c r="D210" s="85">
        <f>SUM(D208:D209)</f>
        <v>188</v>
      </c>
      <c r="E210" s="75">
        <f t="shared" si="3"/>
        <v>1.88</v>
      </c>
    </row>
    <row r="219" spans="3:7" x14ac:dyDescent="0.25">
      <c r="C219" s="120" t="s">
        <v>48</v>
      </c>
      <c r="D219" s="121"/>
      <c r="E219" s="121"/>
      <c r="F219" s="121"/>
      <c r="G219" s="121"/>
    </row>
    <row r="220" spans="3:7" x14ac:dyDescent="0.25">
      <c r="C220" s="118" t="str">
        <f>+$C$206</f>
        <v>Resumen del trimestre julio-septiembre 2023</v>
      </c>
      <c r="D220" s="119"/>
      <c r="E220" s="119"/>
    </row>
    <row r="221" spans="3:7" x14ac:dyDescent="0.25">
      <c r="C221" s="90" t="s">
        <v>19</v>
      </c>
      <c r="D221" s="10" t="s">
        <v>11</v>
      </c>
      <c r="E221" s="86" t="s">
        <v>22</v>
      </c>
    </row>
    <row r="222" spans="3:7" x14ac:dyDescent="0.25">
      <c r="C222" s="27" t="s">
        <v>87</v>
      </c>
      <c r="D222" s="89">
        <v>955</v>
      </c>
      <c r="E222" s="87">
        <f>+D222/$D$234</f>
        <v>0.43154089471305918</v>
      </c>
    </row>
    <row r="223" spans="3:7" x14ac:dyDescent="0.25">
      <c r="C223" s="27" t="s">
        <v>88</v>
      </c>
      <c r="D223" s="89">
        <v>525</v>
      </c>
      <c r="E223" s="87">
        <f>+D223/$D$234</f>
        <v>0.23723452327157704</v>
      </c>
    </row>
    <row r="224" spans="3:7" x14ac:dyDescent="0.25">
      <c r="C224" s="27" t="s">
        <v>94</v>
      </c>
      <c r="D224" s="89">
        <v>210</v>
      </c>
      <c r="E224" s="87">
        <f>+D224/$D$234</f>
        <v>9.4893809308630811E-2</v>
      </c>
    </row>
    <row r="225" spans="3:5" x14ac:dyDescent="0.25">
      <c r="C225" s="27" t="s">
        <v>91</v>
      </c>
      <c r="D225" s="89">
        <v>209</v>
      </c>
      <c r="E225" s="130">
        <f>+D225/$D$234</f>
        <v>9.4441934026208763E-2</v>
      </c>
    </row>
    <row r="226" spans="3:5" x14ac:dyDescent="0.25">
      <c r="C226" s="27" t="s">
        <v>89</v>
      </c>
      <c r="D226" s="89">
        <v>93</v>
      </c>
      <c r="E226" s="87">
        <f>+D226/$D$234</f>
        <v>4.202440126525079E-2</v>
      </c>
    </row>
    <row r="227" spans="3:5" x14ac:dyDescent="0.25">
      <c r="C227" s="27" t="s">
        <v>93</v>
      </c>
      <c r="D227" s="89">
        <v>87</v>
      </c>
      <c r="E227" s="87">
        <f>+D227/$D$234</f>
        <v>3.9313149570718485E-2</v>
      </c>
    </row>
    <row r="228" spans="3:5" x14ac:dyDescent="0.25">
      <c r="C228" s="27" t="s">
        <v>92</v>
      </c>
      <c r="D228" s="89">
        <v>61</v>
      </c>
      <c r="E228" s="87">
        <f>+D228/$D$234</f>
        <v>2.7564392227745142E-2</v>
      </c>
    </row>
    <row r="229" spans="3:5" x14ac:dyDescent="0.25">
      <c r="C229" s="27" t="s">
        <v>95</v>
      </c>
      <c r="D229" s="89">
        <v>23</v>
      </c>
      <c r="E229" s="87">
        <f>+D229/$D$234</f>
        <v>1.0393131495707185E-2</v>
      </c>
    </row>
    <row r="230" spans="3:5" x14ac:dyDescent="0.25">
      <c r="C230" s="27" t="s">
        <v>25</v>
      </c>
      <c r="D230" s="89">
        <v>18</v>
      </c>
      <c r="E230" s="87">
        <f>+D230/$D$234</f>
        <v>8.1337550835969274E-3</v>
      </c>
    </row>
    <row r="231" spans="3:5" x14ac:dyDescent="0.25">
      <c r="C231" s="8" t="s">
        <v>97</v>
      </c>
      <c r="D231" s="89">
        <v>18</v>
      </c>
      <c r="E231" s="87">
        <f>+D231/$D$234</f>
        <v>8.1337550835969274E-3</v>
      </c>
    </row>
    <row r="232" spans="3:5" x14ac:dyDescent="0.25">
      <c r="C232" s="128" t="s">
        <v>96</v>
      </c>
      <c r="D232" s="129">
        <v>9</v>
      </c>
      <c r="E232" s="130">
        <f>+D232/$D$234</f>
        <v>4.0668775417984637E-3</v>
      </c>
    </row>
    <row r="233" spans="3:5" x14ac:dyDescent="0.25">
      <c r="C233" s="27" t="s">
        <v>90</v>
      </c>
      <c r="D233" s="89">
        <v>5</v>
      </c>
      <c r="E233" s="130">
        <f>+D233/$D$234</f>
        <v>2.2593764121102574E-3</v>
      </c>
    </row>
    <row r="234" spans="3:5" x14ac:dyDescent="0.25">
      <c r="C234" s="91" t="s">
        <v>23</v>
      </c>
      <c r="D234" s="73">
        <f>SUM(D222:D233)</f>
        <v>2213</v>
      </c>
      <c r="E234" s="88">
        <f>SUM(E222:E233)</f>
        <v>1</v>
      </c>
    </row>
    <row r="237" spans="3:5" x14ac:dyDescent="0.25">
      <c r="C237" s="1" t="s">
        <v>28</v>
      </c>
      <c r="D237" s="1"/>
    </row>
    <row r="238" spans="3:5" x14ac:dyDescent="0.25">
      <c r="C238" s="118" t="str">
        <f>+$C$206</f>
        <v>Resumen del trimestre julio-septiembre 2023</v>
      </c>
      <c r="D238" s="119"/>
      <c r="E238" s="119"/>
    </row>
    <row r="239" spans="3:5" ht="25.5" x14ac:dyDescent="0.25">
      <c r="C239" s="23" t="s">
        <v>10</v>
      </c>
      <c r="D239" s="23" t="s">
        <v>26</v>
      </c>
      <c r="E239" s="24" t="s">
        <v>27</v>
      </c>
    </row>
    <row r="240" spans="3:5" ht="15.75" x14ac:dyDescent="0.25">
      <c r="C240" s="31" t="str">
        <f>+$C$56</f>
        <v>Julio</v>
      </c>
      <c r="D240" s="76">
        <v>281</v>
      </c>
      <c r="E240" s="126">
        <v>1.05</v>
      </c>
    </row>
    <row r="241" spans="1:12" ht="15.75" x14ac:dyDescent="0.25">
      <c r="C241" s="31" t="str">
        <f>+$C$57</f>
        <v>Agosto</v>
      </c>
      <c r="D241" s="76">
        <v>191</v>
      </c>
      <c r="E241" s="126">
        <v>1.1100000000000001</v>
      </c>
    </row>
    <row r="242" spans="1:12" ht="15.75" x14ac:dyDescent="0.25">
      <c r="C242" s="31" t="str">
        <f>+$C$58</f>
        <v>Septiembre</v>
      </c>
      <c r="D242" s="76">
        <v>187</v>
      </c>
      <c r="E242" s="126">
        <v>1.1200000000000001</v>
      </c>
    </row>
    <row r="243" spans="1:12" x14ac:dyDescent="0.25">
      <c r="C243" s="22" t="s">
        <v>23</v>
      </c>
      <c r="D243" s="77">
        <f>SUM(D240:D242)</f>
        <v>659</v>
      </c>
      <c r="E243" s="127">
        <v>1.0900000000000001</v>
      </c>
    </row>
    <row r="251" spans="1:12" x14ac:dyDescent="0.25">
      <c r="L251" s="5"/>
    </row>
    <row r="252" spans="1:12" ht="23.25" x14ac:dyDescent="0.35">
      <c r="A252" s="4" t="s">
        <v>47</v>
      </c>
      <c r="L252" s="5"/>
    </row>
    <row r="253" spans="1:12" x14ac:dyDescent="0.25">
      <c r="L253" s="5"/>
    </row>
    <row r="254" spans="1:12" x14ac:dyDescent="0.25">
      <c r="F254" s="29"/>
      <c r="L254" s="5"/>
    </row>
    <row r="255" spans="1:12" ht="18.75" customHeight="1" x14ac:dyDescent="0.25">
      <c r="C255" s="64" t="s">
        <v>46</v>
      </c>
      <c r="L255" s="5"/>
    </row>
    <row r="256" spans="1:12" ht="15.75" x14ac:dyDescent="0.25">
      <c r="C256" s="61" t="s">
        <v>45</v>
      </c>
      <c r="D256" s="70" t="str">
        <f>+C240</f>
        <v>Julio</v>
      </c>
    </row>
    <row r="257" spans="3:12" x14ac:dyDescent="0.25">
      <c r="C257" s="26" t="s">
        <v>29</v>
      </c>
      <c r="D257" s="26" t="s">
        <v>11</v>
      </c>
    </row>
    <row r="258" spans="3:12" x14ac:dyDescent="0.25">
      <c r="C258" s="27" t="s">
        <v>31</v>
      </c>
      <c r="D258" s="71">
        <v>385</v>
      </c>
    </row>
    <row r="259" spans="3:12" x14ac:dyDescent="0.25">
      <c r="C259" s="27" t="s">
        <v>32</v>
      </c>
      <c r="D259" s="71">
        <v>595</v>
      </c>
      <c r="E259" s="29"/>
    </row>
    <row r="260" spans="3:12" x14ac:dyDescent="0.25">
      <c r="C260" s="27" t="s">
        <v>33</v>
      </c>
      <c r="D260" s="71">
        <v>4</v>
      </c>
    </row>
    <row r="261" spans="3:12" x14ac:dyDescent="0.25">
      <c r="C261" s="28" t="s">
        <v>30</v>
      </c>
      <c r="D261" s="41">
        <f>SUM(D258:D260)</f>
        <v>984</v>
      </c>
    </row>
    <row r="263" spans="3:12" x14ac:dyDescent="0.25">
      <c r="L263" s="5"/>
    </row>
    <row r="264" spans="3:12" x14ac:dyDescent="0.25">
      <c r="L264" s="5"/>
    </row>
    <row r="265" spans="3:12" x14ac:dyDescent="0.25">
      <c r="L265" s="5"/>
    </row>
    <row r="266" spans="3:12" x14ac:dyDescent="0.25">
      <c r="L266" s="5"/>
    </row>
    <row r="267" spans="3:12" x14ac:dyDescent="0.25">
      <c r="C267" s="35"/>
      <c r="D267" s="5"/>
      <c r="L267" s="5"/>
    </row>
    <row r="268" spans="3:12" x14ac:dyDescent="0.25">
      <c r="C268" s="35"/>
      <c r="D268" s="5"/>
      <c r="L268" s="5"/>
    </row>
    <row r="269" spans="3:12" x14ac:dyDescent="0.25">
      <c r="C269" s="35"/>
      <c r="D269" s="5"/>
      <c r="L269" s="5"/>
    </row>
    <row r="270" spans="3:12" x14ac:dyDescent="0.25">
      <c r="L270" s="5"/>
    </row>
    <row r="271" spans="3:12" ht="15.75" x14ac:dyDescent="0.25">
      <c r="C271" s="64" t="s">
        <v>46</v>
      </c>
      <c r="F271" s="40"/>
      <c r="L271" s="5"/>
    </row>
    <row r="272" spans="3:12" ht="15.75" x14ac:dyDescent="0.25">
      <c r="C272" s="61" t="s">
        <v>45</v>
      </c>
      <c r="D272" s="70" t="str">
        <f>+C241</f>
        <v>Agosto</v>
      </c>
    </row>
    <row r="273" spans="3:13" x14ac:dyDescent="0.25">
      <c r="C273" s="26" t="s">
        <v>29</v>
      </c>
      <c r="D273" s="26" t="s">
        <v>11</v>
      </c>
    </row>
    <row r="274" spans="3:13" x14ac:dyDescent="0.25">
      <c r="C274" s="27" t="s">
        <v>31</v>
      </c>
      <c r="D274" s="71">
        <v>275</v>
      </c>
    </row>
    <row r="275" spans="3:13" x14ac:dyDescent="0.25">
      <c r="C275" s="27" t="s">
        <v>32</v>
      </c>
      <c r="D275" s="71">
        <v>646</v>
      </c>
      <c r="G275" s="30"/>
    </row>
    <row r="276" spans="3:13" ht="15.75" x14ac:dyDescent="0.25">
      <c r="C276" s="27" t="s">
        <v>33</v>
      </c>
      <c r="D276" s="71">
        <v>7</v>
      </c>
      <c r="E276" s="40"/>
      <c r="G276" s="30"/>
    </row>
    <row r="277" spans="3:13" x14ac:dyDescent="0.25">
      <c r="C277" s="28" t="s">
        <v>30</v>
      </c>
      <c r="D277" s="41">
        <f>SUM(D274:D276)</f>
        <v>928</v>
      </c>
      <c r="G277" s="30"/>
    </row>
    <row r="278" spans="3:13" x14ac:dyDescent="0.25">
      <c r="G278" s="30"/>
    </row>
    <row r="279" spans="3:13" x14ac:dyDescent="0.25">
      <c r="G279" s="30"/>
    </row>
    <row r="280" spans="3:13" x14ac:dyDescent="0.25">
      <c r="G280" s="30"/>
    </row>
    <row r="281" spans="3:13" x14ac:dyDescent="0.25">
      <c r="F281" s="29"/>
    </row>
    <row r="282" spans="3:13" x14ac:dyDescent="0.25">
      <c r="G282" s="30"/>
    </row>
    <row r="283" spans="3:13" x14ac:dyDescent="0.25">
      <c r="G283" s="30"/>
    </row>
    <row r="284" spans="3:13" ht="15.75" x14ac:dyDescent="0.25">
      <c r="C284" s="64" t="s">
        <v>46</v>
      </c>
      <c r="E284" s="29"/>
      <c r="G284" s="30"/>
    </row>
    <row r="285" spans="3:13" ht="15.75" x14ac:dyDescent="0.25">
      <c r="C285" s="61" t="s">
        <v>45</v>
      </c>
      <c r="D285" s="51" t="str">
        <f>+C242</f>
        <v>Septiembre</v>
      </c>
      <c r="G285" s="30"/>
    </row>
    <row r="286" spans="3:13" x14ac:dyDescent="0.25">
      <c r="C286" s="26" t="s">
        <v>29</v>
      </c>
      <c r="D286" s="26" t="s">
        <v>11</v>
      </c>
      <c r="G286" s="30"/>
    </row>
    <row r="287" spans="3:13" x14ac:dyDescent="0.25">
      <c r="C287" s="27" t="s">
        <v>31</v>
      </c>
      <c r="D287" s="38">
        <v>257</v>
      </c>
      <c r="G287" s="30"/>
      <c r="M287" s="5"/>
    </row>
    <row r="288" spans="3:13" x14ac:dyDescent="0.25">
      <c r="C288" s="27" t="s">
        <v>32</v>
      </c>
      <c r="D288" s="38">
        <v>288</v>
      </c>
      <c r="G288" s="30"/>
      <c r="M288" s="5"/>
    </row>
    <row r="289" spans="3:13" x14ac:dyDescent="0.25">
      <c r="C289" s="27" t="s">
        <v>33</v>
      </c>
      <c r="D289" s="38">
        <v>11</v>
      </c>
      <c r="G289" s="30"/>
      <c r="M289" s="5"/>
    </row>
    <row r="290" spans="3:13" x14ac:dyDescent="0.25">
      <c r="C290" s="28" t="s">
        <v>30</v>
      </c>
      <c r="D290" s="39">
        <f>SUM(D287:D289)</f>
        <v>556</v>
      </c>
      <c r="G290" s="30"/>
      <c r="M290" s="5"/>
    </row>
    <row r="291" spans="3:13" x14ac:dyDescent="0.25">
      <c r="G291" s="30"/>
      <c r="M291" s="5"/>
    </row>
    <row r="292" spans="3:13" x14ac:dyDescent="0.25">
      <c r="G292" s="30"/>
    </row>
    <row r="293" spans="3:13" x14ac:dyDescent="0.25">
      <c r="G293" s="30"/>
    </row>
    <row r="294" spans="3:13" x14ac:dyDescent="0.25">
      <c r="G294" s="30"/>
    </row>
    <row r="295" spans="3:13" x14ac:dyDescent="0.25">
      <c r="G295" s="30"/>
    </row>
    <row r="305" spans="3:6" ht="15.75" x14ac:dyDescent="0.25">
      <c r="C305" s="115" t="str">
        <f>+$C$206</f>
        <v>Resumen del trimestre julio-septiembre 2023</v>
      </c>
      <c r="D305" s="116"/>
      <c r="E305" s="117"/>
    </row>
    <row r="306" spans="3:6" x14ac:dyDescent="0.25">
      <c r="C306" s="26" t="s">
        <v>29</v>
      </c>
      <c r="D306" s="26" t="s">
        <v>11</v>
      </c>
      <c r="F306" s="1"/>
    </row>
    <row r="307" spans="3:6" x14ac:dyDescent="0.25">
      <c r="C307" s="27" t="s">
        <v>31</v>
      </c>
      <c r="D307" s="72">
        <f>+D258+D274+D287</f>
        <v>917</v>
      </c>
    </row>
    <row r="308" spans="3:6" x14ac:dyDescent="0.25">
      <c r="C308" s="27" t="s">
        <v>32</v>
      </c>
      <c r="D308" s="72">
        <f>+D259+D275+D288</f>
        <v>1529</v>
      </c>
    </row>
    <row r="309" spans="3:6" x14ac:dyDescent="0.25">
      <c r="C309" s="27" t="s">
        <v>33</v>
      </c>
      <c r="D309" s="72">
        <f>+D289+D276+D260</f>
        <v>22</v>
      </c>
    </row>
    <row r="310" spans="3:6" x14ac:dyDescent="0.25">
      <c r="C310" s="28" t="s">
        <v>30</v>
      </c>
      <c r="D310" s="36">
        <f>SUM(D307:D309)</f>
        <v>2468</v>
      </c>
    </row>
    <row r="326" spans="3:14" ht="15.75" x14ac:dyDescent="0.25">
      <c r="C326" s="40"/>
      <c r="D326" s="1"/>
      <c r="G326" s="1"/>
      <c r="H326" s="1"/>
      <c r="I326" s="1"/>
      <c r="J326" s="1"/>
      <c r="K326" s="1"/>
    </row>
    <row r="327" spans="3:14" x14ac:dyDescent="0.25">
      <c r="C327" s="78" t="s">
        <v>49</v>
      </c>
      <c r="G327" s="1"/>
      <c r="H327" s="1"/>
      <c r="I327" s="1"/>
      <c r="J327" s="1"/>
      <c r="K327" s="1"/>
    </row>
    <row r="328" spans="3:14" x14ac:dyDescent="0.25">
      <c r="C328" s="78" t="s">
        <v>50</v>
      </c>
      <c r="J328" s="37"/>
      <c r="K328" s="1"/>
      <c r="L328" s="1"/>
      <c r="M328" s="1"/>
      <c r="N328" s="1"/>
    </row>
    <row r="329" spans="3:14" x14ac:dyDescent="0.25">
      <c r="J329" s="1"/>
      <c r="K329" s="1"/>
      <c r="L329" s="1"/>
      <c r="M329" s="1"/>
      <c r="N329" s="1"/>
    </row>
    <row r="330" spans="3:14" x14ac:dyDescent="0.25">
      <c r="J330" s="1"/>
      <c r="K330" s="1"/>
      <c r="L330" s="1"/>
      <c r="M330" s="5"/>
      <c r="N330" s="1"/>
    </row>
    <row r="331" spans="3:14" x14ac:dyDescent="0.25">
      <c r="J331" s="1"/>
      <c r="K331" s="1"/>
      <c r="L331" s="1"/>
      <c r="M331" s="1"/>
      <c r="N331" s="1"/>
    </row>
    <row r="332" spans="3:14" x14ac:dyDescent="0.25">
      <c r="J332" s="1"/>
      <c r="K332" s="1"/>
      <c r="L332" s="1"/>
      <c r="M332" s="5"/>
      <c r="N332" s="1"/>
    </row>
    <row r="333" spans="3:14" x14ac:dyDescent="0.25">
      <c r="J333" s="1"/>
      <c r="K333" s="1"/>
      <c r="L333" s="1"/>
      <c r="M333" s="1"/>
      <c r="N333" s="1"/>
    </row>
    <row r="334" spans="3:14" x14ac:dyDescent="0.25">
      <c r="J334" s="1"/>
      <c r="K334" s="1"/>
      <c r="L334" s="1"/>
      <c r="M334" s="5"/>
      <c r="N334" s="1"/>
    </row>
    <row r="335" spans="3:14" x14ac:dyDescent="0.25">
      <c r="J335" s="1"/>
      <c r="K335" s="1"/>
      <c r="L335" s="1"/>
      <c r="M335" s="1"/>
      <c r="N335" s="1"/>
    </row>
    <row r="336" spans="3:14" x14ac:dyDescent="0.25">
      <c r="J336" s="1"/>
      <c r="K336" s="1"/>
      <c r="L336" s="1"/>
      <c r="M336" s="5"/>
      <c r="N336" s="1"/>
    </row>
    <row r="340" spans="6:6" x14ac:dyDescent="0.25">
      <c r="F340" s="1"/>
    </row>
  </sheetData>
  <sortState xmlns:xlrd2="http://schemas.microsoft.com/office/spreadsheetml/2017/richdata2" ref="C222:D233">
    <sortCondition descending="1" ref="D222:D233"/>
  </sortState>
  <mergeCells count="33">
    <mergeCell ref="C305:E305"/>
    <mergeCell ref="C238:E238"/>
    <mergeCell ref="C219:G219"/>
    <mergeCell ref="C220:E220"/>
    <mergeCell ref="A122:C122"/>
    <mergeCell ref="C189:D189"/>
    <mergeCell ref="C206:H206"/>
    <mergeCell ref="C170:H170"/>
    <mergeCell ref="C190:H190"/>
    <mergeCell ref="C205:F205"/>
    <mergeCell ref="C25:C26"/>
    <mergeCell ref="D25:D26"/>
    <mergeCell ref="E25:F25"/>
    <mergeCell ref="B49:C49"/>
    <mergeCell ref="C53:G53"/>
    <mergeCell ref="G25:G26"/>
    <mergeCell ref="C83:H83"/>
    <mergeCell ref="H14:H15"/>
    <mergeCell ref="B45:B46"/>
    <mergeCell ref="C45:C46"/>
    <mergeCell ref="D45:D46"/>
    <mergeCell ref="E45:F45"/>
    <mergeCell ref="G45:G46"/>
    <mergeCell ref="H45:H46"/>
    <mergeCell ref="B14:B15"/>
    <mergeCell ref="C14:C15"/>
    <mergeCell ref="D14:D15"/>
    <mergeCell ref="E14:F14"/>
    <mergeCell ref="G14:G15"/>
    <mergeCell ref="H25:H26"/>
    <mergeCell ref="B30:C30"/>
    <mergeCell ref="B21:C21"/>
    <mergeCell ref="B25:B26"/>
  </mergeCells>
  <phoneticPr fontId="5" type="noConversion"/>
  <pageMargins left="0.7" right="0.7" top="0.75" bottom="0.75" header="0.3" footer="0.3"/>
  <pageSetup paperSize="5" scale="50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DEEA-623F-4E5E-A494-B36E8F6F0443}">
  <dimension ref="A1:N228"/>
  <sheetViews>
    <sheetView showGridLines="0" topLeftCell="A49" zoomScale="60" zoomScaleNormal="60" workbookViewId="0">
      <selection activeCell="N64" sqref="N64"/>
    </sheetView>
  </sheetViews>
  <sheetFormatPr baseColWidth="10" defaultRowHeight="15" x14ac:dyDescent="0.25"/>
  <cols>
    <col min="2" max="2" width="6.7109375" customWidth="1"/>
    <col min="3" max="3" width="38" customWidth="1"/>
    <col min="4" max="4" width="15.42578125" customWidth="1"/>
    <col min="5" max="5" width="14.5703125" customWidth="1"/>
    <col min="6" max="6" width="11.42578125" customWidth="1"/>
    <col min="7" max="7" width="16" customWidth="1"/>
    <col min="8" max="8" width="16.5703125" customWidth="1"/>
    <col min="9" max="9" width="13.28515625" customWidth="1"/>
  </cols>
  <sheetData>
    <row r="1" spans="1:12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 x14ac:dyDescent="0.2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1:12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</row>
    <row r="7" spans="1:12" ht="28.5" x14ac:dyDescent="0.45">
      <c r="A7" s="156"/>
      <c r="B7" s="156"/>
      <c r="C7" s="43" t="s">
        <v>51</v>
      </c>
      <c r="D7" s="43"/>
      <c r="E7" s="156"/>
      <c r="F7" s="156"/>
      <c r="G7" s="156"/>
      <c r="H7" s="156"/>
      <c r="I7" s="156"/>
      <c r="J7" s="156"/>
      <c r="K7" s="156"/>
      <c r="L7" s="156"/>
    </row>
    <row r="8" spans="1:12" ht="23.25" x14ac:dyDescent="0.35">
      <c r="A8" s="32" t="s">
        <v>9</v>
      </c>
      <c r="B8" s="156"/>
      <c r="C8" s="156"/>
      <c r="D8" s="32"/>
      <c r="E8" s="156"/>
      <c r="F8" s="156"/>
      <c r="G8" s="156"/>
      <c r="H8" s="156"/>
      <c r="I8" s="156"/>
      <c r="J8" s="156"/>
      <c r="K8" s="156"/>
      <c r="L8" s="156"/>
    </row>
    <row r="9" spans="1:12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1:12" ht="15.75" x14ac:dyDescent="0.25">
      <c r="A10" s="156"/>
      <c r="B10" s="156" t="s">
        <v>0</v>
      </c>
      <c r="C10" s="34"/>
      <c r="D10" s="156"/>
      <c r="E10" s="156"/>
      <c r="F10" s="156"/>
      <c r="G10" s="156"/>
      <c r="H10" s="156"/>
      <c r="I10" s="156"/>
      <c r="J10" s="156"/>
      <c r="K10" s="156"/>
      <c r="L10" s="156"/>
    </row>
    <row r="11" spans="1:12" x14ac:dyDescent="0.25">
      <c r="A11" s="156"/>
      <c r="B11" s="156"/>
      <c r="C11" s="156"/>
      <c r="D11" s="159" t="s">
        <v>52</v>
      </c>
      <c r="E11" s="156"/>
      <c r="F11" s="156"/>
      <c r="G11" s="156"/>
      <c r="H11" s="156"/>
      <c r="I11" s="156"/>
      <c r="J11" s="156"/>
      <c r="K11" s="156"/>
      <c r="L11" s="156"/>
    </row>
    <row r="12" spans="1:12" ht="15" customHeight="1" x14ac:dyDescent="0.25">
      <c r="A12" s="156"/>
      <c r="B12" s="160" t="s">
        <v>1</v>
      </c>
      <c r="C12" s="160" t="s">
        <v>2</v>
      </c>
      <c r="D12" s="161" t="s">
        <v>3</v>
      </c>
      <c r="E12" s="162" t="s">
        <v>4</v>
      </c>
      <c r="F12" s="162"/>
      <c r="G12" s="161" t="s">
        <v>5</v>
      </c>
      <c r="H12" s="160" t="s">
        <v>6</v>
      </c>
      <c r="I12" s="156"/>
      <c r="J12" s="156"/>
      <c r="K12" s="156"/>
      <c r="L12" s="156"/>
    </row>
    <row r="13" spans="1:12" x14ac:dyDescent="0.25">
      <c r="A13" s="156"/>
      <c r="B13" s="160"/>
      <c r="C13" s="160"/>
      <c r="D13" s="161"/>
      <c r="E13" s="153" t="s">
        <v>7</v>
      </c>
      <c r="F13" s="153" t="s">
        <v>8</v>
      </c>
      <c r="G13" s="161"/>
      <c r="H13" s="160"/>
      <c r="I13" s="156"/>
      <c r="J13" s="156"/>
      <c r="K13" s="156"/>
      <c r="L13" s="156"/>
    </row>
    <row r="14" spans="1:12" ht="33" customHeight="1" x14ac:dyDescent="0.25">
      <c r="A14" s="156"/>
      <c r="B14" s="163">
        <v>1</v>
      </c>
      <c r="C14" s="164" t="s">
        <v>68</v>
      </c>
      <c r="D14" s="163">
        <v>32</v>
      </c>
      <c r="E14" s="165">
        <v>13</v>
      </c>
      <c r="F14" s="165">
        <v>19</v>
      </c>
      <c r="G14" s="164" t="s">
        <v>54</v>
      </c>
      <c r="H14" s="166" t="s">
        <v>53</v>
      </c>
      <c r="I14" s="156"/>
      <c r="J14" s="156"/>
      <c r="K14" s="156"/>
      <c r="L14" s="156"/>
    </row>
    <row r="15" spans="1:12" ht="31.5" customHeight="1" x14ac:dyDescent="0.25">
      <c r="A15" s="156"/>
      <c r="B15" s="135">
        <f>+B14+1</f>
        <v>2</v>
      </c>
      <c r="C15" s="164" t="s">
        <v>67</v>
      </c>
      <c r="D15" s="163">
        <v>46</v>
      </c>
      <c r="E15" s="165">
        <v>14</v>
      </c>
      <c r="F15" s="165">
        <v>32</v>
      </c>
      <c r="G15" s="164" t="s">
        <v>56</v>
      </c>
      <c r="H15" s="167" t="s">
        <v>55</v>
      </c>
      <c r="I15" s="156"/>
      <c r="J15" s="156"/>
      <c r="K15" s="156"/>
      <c r="L15" s="156"/>
    </row>
    <row r="16" spans="1:12" ht="86.25" customHeight="1" x14ac:dyDescent="0.25">
      <c r="A16" s="156"/>
      <c r="B16" s="135">
        <f t="shared" ref="B16:B18" si="0">+B15+1</f>
        <v>3</v>
      </c>
      <c r="C16" s="164" t="s">
        <v>66</v>
      </c>
      <c r="D16" s="163">
        <v>47</v>
      </c>
      <c r="E16" s="165">
        <v>19</v>
      </c>
      <c r="F16" s="165">
        <v>28</v>
      </c>
      <c r="G16" s="164" t="s">
        <v>58</v>
      </c>
      <c r="H16" s="167" t="s">
        <v>57</v>
      </c>
      <c r="I16" s="156"/>
      <c r="J16" s="168"/>
      <c r="K16" s="156"/>
      <c r="L16" s="156"/>
    </row>
    <row r="17" spans="1:12" ht="124.5" customHeight="1" x14ac:dyDescent="0.25">
      <c r="A17" s="156"/>
      <c r="B17" s="135">
        <f t="shared" si="0"/>
        <v>4</v>
      </c>
      <c r="C17" s="164" t="s">
        <v>60</v>
      </c>
      <c r="D17" s="163">
        <v>44</v>
      </c>
      <c r="E17" s="165">
        <v>16</v>
      </c>
      <c r="F17" s="165">
        <v>28</v>
      </c>
      <c r="G17" s="164" t="s">
        <v>61</v>
      </c>
      <c r="H17" s="167" t="s">
        <v>59</v>
      </c>
      <c r="I17" s="156"/>
      <c r="J17" s="156"/>
      <c r="K17" s="156"/>
      <c r="L17" s="156"/>
    </row>
    <row r="18" spans="1:12" ht="51" customHeight="1" x14ac:dyDescent="0.25">
      <c r="A18" s="156"/>
      <c r="B18" s="135">
        <f t="shared" si="0"/>
        <v>5</v>
      </c>
      <c r="C18" s="164" t="s">
        <v>65</v>
      </c>
      <c r="D18" s="163">
        <v>29</v>
      </c>
      <c r="E18" s="165">
        <v>10</v>
      </c>
      <c r="F18" s="165">
        <v>19</v>
      </c>
      <c r="G18" s="164" t="s">
        <v>63</v>
      </c>
      <c r="H18" s="167" t="s">
        <v>62</v>
      </c>
      <c r="I18" s="156"/>
      <c r="J18" s="156"/>
      <c r="K18" s="156"/>
      <c r="L18" s="156"/>
    </row>
    <row r="19" spans="1:12" ht="33.75" customHeight="1" x14ac:dyDescent="0.25">
      <c r="A19" s="156"/>
      <c r="B19" s="169" t="s">
        <v>64</v>
      </c>
      <c r="C19" s="169"/>
      <c r="D19" s="153">
        <f>SUM(D14:D18)</f>
        <v>198</v>
      </c>
      <c r="E19" s="153">
        <f>SUM(E14:E18)</f>
        <v>72</v>
      </c>
      <c r="F19" s="153">
        <f>SUM(F14:F18)</f>
        <v>126</v>
      </c>
      <c r="G19" s="137"/>
      <c r="H19" s="137"/>
      <c r="I19" s="156"/>
      <c r="J19" s="156"/>
      <c r="K19" s="156"/>
      <c r="L19" s="156"/>
    </row>
    <row r="20" spans="1:12" x14ac:dyDescent="0.25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</row>
    <row r="21" spans="1:12" x14ac:dyDescent="0.25">
      <c r="A21" s="156"/>
      <c r="B21" s="156"/>
      <c r="C21" s="156"/>
      <c r="D21" s="159" t="s">
        <v>69</v>
      </c>
      <c r="E21" s="156"/>
      <c r="F21" s="156"/>
      <c r="G21" s="156"/>
      <c r="H21" s="156"/>
      <c r="I21" s="156"/>
      <c r="J21" s="156"/>
      <c r="K21" s="156"/>
      <c r="L21" s="156"/>
    </row>
    <row r="22" spans="1:12" ht="15" customHeight="1" x14ac:dyDescent="0.25">
      <c r="A22" s="156"/>
      <c r="B22" s="160" t="s">
        <v>1</v>
      </c>
      <c r="C22" s="160" t="s">
        <v>2</v>
      </c>
      <c r="D22" s="161" t="s">
        <v>3</v>
      </c>
      <c r="E22" s="162" t="s">
        <v>4</v>
      </c>
      <c r="F22" s="170"/>
      <c r="G22" s="161" t="s">
        <v>5</v>
      </c>
      <c r="H22" s="160" t="s">
        <v>6</v>
      </c>
      <c r="I22" s="156"/>
      <c r="J22" s="156"/>
      <c r="K22" s="156"/>
      <c r="L22" s="156"/>
    </row>
    <row r="23" spans="1:12" x14ac:dyDescent="0.25">
      <c r="A23" s="156"/>
      <c r="B23" s="160"/>
      <c r="C23" s="160"/>
      <c r="D23" s="160"/>
      <c r="E23" s="153" t="s">
        <v>7</v>
      </c>
      <c r="F23" s="153" t="s">
        <v>8</v>
      </c>
      <c r="G23" s="161"/>
      <c r="H23" s="160"/>
      <c r="I23" s="156"/>
      <c r="J23" s="156"/>
      <c r="K23" s="156"/>
      <c r="L23" s="156"/>
    </row>
    <row r="24" spans="1:12" ht="60" x14ac:dyDescent="0.25">
      <c r="A24" s="156"/>
      <c r="B24" s="153">
        <v>1</v>
      </c>
      <c r="C24" s="164" t="s">
        <v>65</v>
      </c>
      <c r="D24" s="165">
        <f>+E24+F24</f>
        <v>29</v>
      </c>
      <c r="E24" s="165">
        <v>10</v>
      </c>
      <c r="F24" s="165">
        <v>19</v>
      </c>
      <c r="G24" s="164" t="s">
        <v>63</v>
      </c>
      <c r="H24" s="167" t="s">
        <v>62</v>
      </c>
      <c r="I24" s="156"/>
      <c r="J24" s="156"/>
      <c r="K24" s="156"/>
      <c r="L24" s="156"/>
    </row>
    <row r="25" spans="1:12" ht="44.25" customHeight="1" x14ac:dyDescent="0.25">
      <c r="A25" s="156"/>
      <c r="B25" s="153">
        <f>1+B24</f>
        <v>2</v>
      </c>
      <c r="C25" s="164" t="s">
        <v>73</v>
      </c>
      <c r="D25" s="165">
        <f t="shared" ref="D25:D26" si="1">+E25+F25</f>
        <v>36</v>
      </c>
      <c r="E25" s="165">
        <v>14</v>
      </c>
      <c r="F25" s="165">
        <v>22</v>
      </c>
      <c r="G25" s="164" t="s">
        <v>70</v>
      </c>
      <c r="H25" s="167" t="s">
        <v>75</v>
      </c>
      <c r="I25" s="156"/>
      <c r="J25" s="156"/>
      <c r="K25" s="156"/>
      <c r="L25" s="156"/>
    </row>
    <row r="26" spans="1:12" ht="42" customHeight="1" x14ac:dyDescent="0.25">
      <c r="A26" s="156"/>
      <c r="B26" s="153">
        <f t="shared" ref="B26" si="2">1+B25</f>
        <v>3</v>
      </c>
      <c r="C26" s="171" t="s">
        <v>72</v>
      </c>
      <c r="D26" s="165">
        <f t="shared" si="1"/>
        <v>29</v>
      </c>
      <c r="E26" s="165">
        <v>13</v>
      </c>
      <c r="F26" s="165">
        <v>16</v>
      </c>
      <c r="G26" s="164" t="s">
        <v>71</v>
      </c>
      <c r="H26" s="167" t="s">
        <v>76</v>
      </c>
      <c r="I26" s="156"/>
      <c r="J26" s="156"/>
      <c r="K26" s="156"/>
      <c r="L26" s="156"/>
    </row>
    <row r="27" spans="1:12" ht="30.75" customHeight="1" x14ac:dyDescent="0.25">
      <c r="A27" s="156"/>
      <c r="B27" s="169" t="s">
        <v>74</v>
      </c>
      <c r="C27" s="169"/>
      <c r="D27" s="153">
        <f>SUM(D24:D26)</f>
        <v>94</v>
      </c>
      <c r="E27" s="153">
        <f>SUM(E24:E26)</f>
        <v>37</v>
      </c>
      <c r="F27" s="153">
        <f>SUM(F24:F26)</f>
        <v>57</v>
      </c>
      <c r="G27" s="137"/>
      <c r="H27" s="137"/>
      <c r="I27" s="156"/>
      <c r="J27" s="156"/>
      <c r="K27" s="156"/>
      <c r="L27" s="156"/>
    </row>
    <row r="28" spans="1:12" x14ac:dyDescent="0.25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</row>
    <row r="29" spans="1:12" hidden="1" x14ac:dyDescent="0.25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</row>
    <row r="30" spans="1:12" hidden="1" x14ac:dyDescent="0.25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1:12" hidden="1" x14ac:dyDescent="0.25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</row>
    <row r="32" spans="1:12" hidden="1" x14ac:dyDescent="0.25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</row>
    <row r="33" spans="1:12" hidden="1" x14ac:dyDescent="0.25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</row>
    <row r="34" spans="1:12" hidden="1" x14ac:dyDescent="0.25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</row>
    <row r="35" spans="1:12" hidden="1" x14ac:dyDescent="0.25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</row>
    <row r="36" spans="1:12" hidden="1" x14ac:dyDescent="0.25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</row>
    <row r="37" spans="1:12" hidden="1" x14ac:dyDescent="0.25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</row>
    <row r="38" spans="1:12" hidden="1" x14ac:dyDescent="0.25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</row>
    <row r="39" spans="1:12" hidden="1" x14ac:dyDescent="0.25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</row>
    <row r="40" spans="1:12" hidden="1" x14ac:dyDescent="0.25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</row>
    <row r="41" spans="1:12" hidden="1" x14ac:dyDescent="0.25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</row>
    <row r="42" spans="1:12" hidden="1" x14ac:dyDescent="0.25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</row>
    <row r="43" spans="1:12" x14ac:dyDescent="0.25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</row>
    <row r="44" spans="1:12" x14ac:dyDescent="0.25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</row>
    <row r="45" spans="1:12" x14ac:dyDescent="0.25">
      <c r="A45" s="156"/>
      <c r="B45" s="156"/>
      <c r="C45" s="156"/>
      <c r="D45" s="159" t="s">
        <v>77</v>
      </c>
      <c r="E45" s="156"/>
      <c r="F45" s="156"/>
      <c r="G45" s="156"/>
      <c r="H45" s="156"/>
      <c r="I45" s="156"/>
      <c r="J45" s="156"/>
      <c r="K45" s="156"/>
      <c r="L45" s="156"/>
    </row>
    <row r="46" spans="1:12" x14ac:dyDescent="0.25">
      <c r="A46" s="156"/>
      <c r="B46" s="160" t="s">
        <v>1</v>
      </c>
      <c r="C46" s="160" t="s">
        <v>2</v>
      </c>
      <c r="D46" s="161" t="s">
        <v>3</v>
      </c>
      <c r="E46" s="162" t="s">
        <v>4</v>
      </c>
      <c r="F46" s="170"/>
      <c r="G46" s="161" t="s">
        <v>5</v>
      </c>
      <c r="H46" s="160" t="s">
        <v>6</v>
      </c>
      <c r="I46" s="156"/>
      <c r="J46" s="156"/>
      <c r="K46" s="156"/>
      <c r="L46" s="156"/>
    </row>
    <row r="47" spans="1:12" x14ac:dyDescent="0.25">
      <c r="A47" s="156"/>
      <c r="B47" s="160"/>
      <c r="C47" s="160"/>
      <c r="D47" s="160"/>
      <c r="E47" s="153" t="s">
        <v>7</v>
      </c>
      <c r="F47" s="153" t="s">
        <v>8</v>
      </c>
      <c r="G47" s="160"/>
      <c r="H47" s="160"/>
      <c r="I47" s="156"/>
      <c r="J47" s="156"/>
      <c r="K47" s="156"/>
      <c r="L47" s="156"/>
    </row>
    <row r="48" spans="1:12" ht="32.25" customHeight="1" x14ac:dyDescent="0.25">
      <c r="A48" s="156"/>
      <c r="B48" s="165">
        <v>1</v>
      </c>
      <c r="C48" s="164" t="s">
        <v>78</v>
      </c>
      <c r="D48" s="165">
        <f>+E48+F48</f>
        <v>48</v>
      </c>
      <c r="E48" s="165">
        <v>19</v>
      </c>
      <c r="F48" s="165">
        <v>29</v>
      </c>
      <c r="G48" s="164" t="s">
        <v>79</v>
      </c>
      <c r="H48" s="167" t="s">
        <v>81</v>
      </c>
      <c r="I48" s="156"/>
      <c r="J48" s="156"/>
      <c r="K48" s="156"/>
      <c r="L48" s="156"/>
    </row>
    <row r="49" spans="1:12" ht="66" customHeight="1" x14ac:dyDescent="0.25">
      <c r="A49" s="156"/>
      <c r="B49" s="165">
        <f>1+B48</f>
        <v>2</v>
      </c>
      <c r="C49" s="164" t="s">
        <v>80</v>
      </c>
      <c r="D49" s="165">
        <f>+E49+F49</f>
        <v>10</v>
      </c>
      <c r="E49" s="165">
        <v>7</v>
      </c>
      <c r="F49" s="165">
        <v>3</v>
      </c>
      <c r="G49" s="164" t="s">
        <v>70</v>
      </c>
      <c r="H49" s="167" t="s">
        <v>81</v>
      </c>
      <c r="I49" s="156"/>
      <c r="J49" s="156"/>
      <c r="K49" s="156"/>
      <c r="L49" s="156"/>
    </row>
    <row r="50" spans="1:12" ht="29.25" customHeight="1" x14ac:dyDescent="0.25">
      <c r="A50" s="156"/>
      <c r="B50" s="169" t="s">
        <v>83</v>
      </c>
      <c r="C50" s="169"/>
      <c r="D50" s="153">
        <f>SUM(D48:D49)</f>
        <v>58</v>
      </c>
      <c r="E50" s="153">
        <f>SUM(E46:E49)</f>
        <v>26</v>
      </c>
      <c r="F50" s="153">
        <f>SUM(F46:F49)</f>
        <v>32</v>
      </c>
      <c r="G50" s="137"/>
      <c r="H50" s="137"/>
      <c r="I50" s="156"/>
      <c r="J50" s="156"/>
      <c r="K50" s="156"/>
      <c r="L50" s="156"/>
    </row>
    <row r="51" spans="1:12" x14ac:dyDescent="0.25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</row>
    <row r="52" spans="1:12" x14ac:dyDescent="0.25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</row>
    <row r="53" spans="1:12" x14ac:dyDescent="0.25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</row>
    <row r="54" spans="1:12" x14ac:dyDescent="0.25">
      <c r="A54" s="156"/>
      <c r="B54" s="156"/>
      <c r="C54" s="172" t="s">
        <v>82</v>
      </c>
      <c r="D54" s="172"/>
      <c r="E54" s="172"/>
      <c r="F54" s="172"/>
      <c r="G54" s="172"/>
      <c r="H54" s="156"/>
      <c r="I54" s="156"/>
      <c r="J54" s="156"/>
      <c r="K54" s="156"/>
      <c r="L54" s="156"/>
    </row>
    <row r="55" spans="1:12" x14ac:dyDescent="0.25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</row>
    <row r="56" spans="1:12" ht="29.25" customHeight="1" x14ac:dyDescent="0.25">
      <c r="A56" s="156"/>
      <c r="B56" s="156"/>
      <c r="C56" s="173" t="s">
        <v>10</v>
      </c>
      <c r="D56" s="164" t="s">
        <v>12</v>
      </c>
      <c r="E56" s="164" t="s">
        <v>40</v>
      </c>
      <c r="F56" s="173" t="s">
        <v>13</v>
      </c>
      <c r="G56" s="173" t="s">
        <v>14</v>
      </c>
      <c r="H56" s="156"/>
      <c r="I56" s="156"/>
      <c r="J56" s="156"/>
      <c r="K56" s="156"/>
      <c r="L56" s="156"/>
    </row>
    <row r="57" spans="1:12" x14ac:dyDescent="0.25">
      <c r="A57" s="156"/>
      <c r="B57" s="156"/>
      <c r="C57" s="137" t="s">
        <v>84</v>
      </c>
      <c r="D57" s="174">
        <v>5</v>
      </c>
      <c r="E57" s="153">
        <f>+D19</f>
        <v>198</v>
      </c>
      <c r="F57" s="153">
        <f>+E19</f>
        <v>72</v>
      </c>
      <c r="G57" s="153">
        <f>+F19</f>
        <v>126</v>
      </c>
      <c r="H57" s="156"/>
      <c r="I57" s="156"/>
      <c r="J57" s="156"/>
      <c r="K57" s="156"/>
      <c r="L57" s="156"/>
    </row>
    <row r="58" spans="1:12" x14ac:dyDescent="0.25">
      <c r="A58" s="156"/>
      <c r="B58" s="156"/>
      <c r="C58" s="137" t="s">
        <v>85</v>
      </c>
      <c r="D58" s="174">
        <v>3</v>
      </c>
      <c r="E58" s="153">
        <f>+D27</f>
        <v>94</v>
      </c>
      <c r="F58" s="153">
        <f>+E27</f>
        <v>37</v>
      </c>
      <c r="G58" s="153">
        <f>+F27</f>
        <v>57</v>
      </c>
      <c r="H58" s="156"/>
      <c r="I58" s="156"/>
      <c r="J58" s="156"/>
      <c r="K58" s="156"/>
      <c r="L58" s="156"/>
    </row>
    <row r="59" spans="1:12" x14ac:dyDescent="0.25">
      <c r="A59" s="156"/>
      <c r="B59" s="156"/>
      <c r="C59" s="137" t="s">
        <v>86</v>
      </c>
      <c r="D59" s="174">
        <v>2</v>
      </c>
      <c r="E59" s="153">
        <f>+D50</f>
        <v>58</v>
      </c>
      <c r="F59" s="153">
        <f>+E50</f>
        <v>26</v>
      </c>
      <c r="G59" s="153">
        <f>+F50</f>
        <v>32</v>
      </c>
      <c r="H59" s="156"/>
      <c r="I59" s="156"/>
      <c r="J59" s="156"/>
      <c r="K59" s="156"/>
      <c r="L59" s="156"/>
    </row>
    <row r="60" spans="1:12" x14ac:dyDescent="0.25">
      <c r="A60" s="156"/>
      <c r="B60" s="156"/>
      <c r="C60" s="137" t="s">
        <v>15</v>
      </c>
      <c r="D60" s="174">
        <f>SUM(D57:D59)</f>
        <v>10</v>
      </c>
      <c r="E60" s="174">
        <f>SUM(E57:E59)</f>
        <v>350</v>
      </c>
      <c r="F60" s="174">
        <f>SUM(F57:F59)</f>
        <v>135</v>
      </c>
      <c r="G60" s="174">
        <f>SUM(G57:G59)</f>
        <v>215</v>
      </c>
      <c r="H60" s="175"/>
      <c r="I60" s="175"/>
      <c r="J60" s="156"/>
      <c r="K60" s="156"/>
      <c r="L60" s="156"/>
    </row>
    <row r="61" spans="1:12" x14ac:dyDescent="0.25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</row>
    <row r="62" spans="1:12" x14ac:dyDescent="0.25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</row>
    <row r="63" spans="1:12" x14ac:dyDescent="0.25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</row>
    <row r="64" spans="1:12" ht="23.25" x14ac:dyDescent="0.35">
      <c r="A64" s="32" t="s">
        <v>16</v>
      </c>
      <c r="B64" s="32"/>
      <c r="C64" s="156"/>
      <c r="D64" s="156"/>
      <c r="E64" s="156"/>
      <c r="F64" s="156"/>
      <c r="G64" s="156"/>
      <c r="H64" s="156"/>
      <c r="I64" s="156"/>
      <c r="J64" s="156"/>
      <c r="K64" s="156"/>
      <c r="L64" s="156"/>
    </row>
    <row r="65" spans="1:12" x14ac:dyDescent="0.25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</row>
    <row r="66" spans="1:12" ht="18" customHeight="1" x14ac:dyDescent="0.25">
      <c r="A66" s="156"/>
      <c r="B66" s="156"/>
      <c r="C66" s="176" t="str">
        <f>+$C$54</f>
        <v>Resumen del trimestre julio-septiembre 2023</v>
      </c>
      <c r="D66" s="176"/>
      <c r="E66" s="176"/>
      <c r="F66" s="176"/>
      <c r="G66" s="176"/>
      <c r="H66" s="117"/>
      <c r="I66" s="156"/>
      <c r="J66" s="156"/>
      <c r="K66" s="156"/>
      <c r="L66" s="156"/>
    </row>
    <row r="67" spans="1:12" ht="31.5" x14ac:dyDescent="0.25">
      <c r="A67" s="156"/>
      <c r="B67" s="156"/>
      <c r="C67" s="136" t="s">
        <v>10</v>
      </c>
      <c r="D67" s="136" t="s">
        <v>37</v>
      </c>
      <c r="E67" s="136" t="s">
        <v>17</v>
      </c>
      <c r="F67" s="136" t="s">
        <v>18</v>
      </c>
      <c r="G67" s="136" t="s">
        <v>38</v>
      </c>
      <c r="H67" s="137"/>
      <c r="I67" s="156"/>
      <c r="J67" s="156"/>
      <c r="K67" s="156"/>
      <c r="L67" s="156"/>
    </row>
    <row r="68" spans="1:12" ht="15.75" x14ac:dyDescent="0.25">
      <c r="A68" s="156"/>
      <c r="B68" s="156"/>
      <c r="C68" s="136" t="str">
        <f>+$C$57</f>
        <v>Julio</v>
      </c>
      <c r="D68" s="136">
        <v>0</v>
      </c>
      <c r="E68" s="136">
        <v>0</v>
      </c>
      <c r="F68" s="136">
        <v>0</v>
      </c>
      <c r="G68" s="136">
        <v>0</v>
      </c>
      <c r="H68" s="137"/>
      <c r="I68" s="156"/>
      <c r="J68" s="156"/>
      <c r="K68" s="156"/>
      <c r="L68" s="156"/>
    </row>
    <row r="69" spans="1:12" ht="15.75" x14ac:dyDescent="0.25">
      <c r="A69" s="156"/>
      <c r="B69" s="156"/>
      <c r="C69" s="136" t="str">
        <f>+$C$58</f>
        <v>Agosto</v>
      </c>
      <c r="D69" s="136">
        <v>0</v>
      </c>
      <c r="E69" s="136">
        <v>0</v>
      </c>
      <c r="F69" s="136">
        <v>0</v>
      </c>
      <c r="G69" s="136">
        <v>0</v>
      </c>
      <c r="H69" s="137"/>
      <c r="I69" s="156"/>
      <c r="J69" s="156"/>
      <c r="K69" s="156"/>
      <c r="L69" s="156"/>
    </row>
    <row r="70" spans="1:12" ht="15.75" x14ac:dyDescent="0.25">
      <c r="A70" s="156"/>
      <c r="B70" s="156"/>
      <c r="C70" s="136" t="str">
        <f>+$C$59</f>
        <v>Septiembre</v>
      </c>
      <c r="D70" s="136">
        <v>0</v>
      </c>
      <c r="E70" s="136">
        <v>0</v>
      </c>
      <c r="F70" s="136">
        <v>0</v>
      </c>
      <c r="G70" s="136">
        <v>0</v>
      </c>
      <c r="H70" s="137"/>
      <c r="I70" s="156"/>
      <c r="J70" s="156"/>
      <c r="K70" s="156"/>
      <c r="L70" s="156"/>
    </row>
    <row r="71" spans="1:12" x14ac:dyDescent="0.25">
      <c r="A71" s="156"/>
      <c r="B71" s="156"/>
      <c r="C71" s="137" t="s">
        <v>15</v>
      </c>
      <c r="D71" s="174">
        <f>SUM(D68:D70)</f>
        <v>0</v>
      </c>
      <c r="E71" s="174">
        <f>SUM(E68:E70)</f>
        <v>0</v>
      </c>
      <c r="F71" s="174">
        <f>SUM(F68:F70)</f>
        <v>0</v>
      </c>
      <c r="G71" s="174">
        <f>SUM(G68:G70)</f>
        <v>0</v>
      </c>
      <c r="H71" s="137"/>
      <c r="I71" s="156"/>
      <c r="J71" s="156"/>
      <c r="K71" s="156"/>
      <c r="L71" s="156"/>
    </row>
    <row r="72" spans="1:12" x14ac:dyDescent="0.25">
      <c r="A72" s="156"/>
      <c r="B72" s="156"/>
      <c r="C72" s="137" t="s">
        <v>98</v>
      </c>
      <c r="D72" s="137"/>
      <c r="E72" s="174"/>
      <c r="F72" s="174"/>
      <c r="G72" s="174"/>
      <c r="H72" s="174"/>
      <c r="I72" s="156"/>
      <c r="J72" s="156"/>
      <c r="K72" s="156"/>
      <c r="L72" s="156"/>
    </row>
    <row r="73" spans="1:12" x14ac:dyDescent="0.25">
      <c r="A73" s="156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</row>
    <row r="74" spans="1:12" x14ac:dyDescent="0.25">
      <c r="A74" s="156"/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</row>
    <row r="75" spans="1:12" ht="15.75" x14ac:dyDescent="0.25">
      <c r="A75" s="156"/>
      <c r="B75" s="156"/>
      <c r="C75" s="177" t="s">
        <v>39</v>
      </c>
      <c r="D75" s="177"/>
      <c r="E75" s="177"/>
      <c r="F75" s="177"/>
      <c r="G75" s="156"/>
      <c r="H75" s="156"/>
      <c r="I75" s="156"/>
      <c r="J75" s="156"/>
      <c r="K75" s="156"/>
      <c r="L75" s="156"/>
    </row>
    <row r="76" spans="1:12" ht="15.75" x14ac:dyDescent="0.25">
      <c r="A76" s="156"/>
      <c r="B76" s="156"/>
      <c r="C76" s="136" t="s">
        <v>10</v>
      </c>
      <c r="D76" s="136" t="s">
        <v>11</v>
      </c>
      <c r="E76" s="156"/>
      <c r="F76" s="156"/>
      <c r="G76" s="156"/>
      <c r="H76" s="156"/>
      <c r="I76" s="156"/>
      <c r="J76" s="156"/>
      <c r="K76" s="156"/>
      <c r="L76" s="156"/>
    </row>
    <row r="77" spans="1:12" ht="15.75" x14ac:dyDescent="0.25">
      <c r="A77" s="156"/>
      <c r="B77" s="156"/>
      <c r="C77" s="136" t="str">
        <f>+$C$57</f>
        <v>Julio</v>
      </c>
      <c r="D77" s="136">
        <v>5</v>
      </c>
      <c r="E77" s="156"/>
      <c r="F77" s="156"/>
      <c r="G77" s="156"/>
      <c r="H77" s="156"/>
      <c r="I77" s="156"/>
      <c r="J77" s="156"/>
      <c r="K77" s="156"/>
      <c r="L77" s="156"/>
    </row>
    <row r="78" spans="1:12" ht="15.75" x14ac:dyDescent="0.25">
      <c r="A78" s="156"/>
      <c r="B78" s="156"/>
      <c r="C78" s="136" t="str">
        <f>+$C$58</f>
        <v>Agosto</v>
      </c>
      <c r="D78" s="136">
        <v>1</v>
      </c>
      <c r="E78" s="156"/>
      <c r="F78" s="156"/>
      <c r="G78" s="156"/>
      <c r="H78" s="156"/>
      <c r="I78" s="156"/>
      <c r="J78" s="156"/>
      <c r="K78" s="156"/>
      <c r="L78" s="156"/>
    </row>
    <row r="79" spans="1:12" ht="15.75" x14ac:dyDescent="0.25">
      <c r="A79" s="156"/>
      <c r="B79" s="156"/>
      <c r="C79" s="136" t="str">
        <f>+$C$59</f>
        <v>Septiembre</v>
      </c>
      <c r="D79" s="136">
        <v>1</v>
      </c>
      <c r="E79" s="156"/>
      <c r="F79" s="156"/>
      <c r="G79" s="156"/>
      <c r="H79" s="156"/>
      <c r="I79" s="156"/>
      <c r="J79" s="156"/>
      <c r="K79" s="156"/>
      <c r="L79" s="156"/>
    </row>
    <row r="80" spans="1:12" x14ac:dyDescent="0.25">
      <c r="A80" s="156"/>
      <c r="B80" s="156"/>
      <c r="C80" s="152" t="s">
        <v>41</v>
      </c>
      <c r="D80" s="174">
        <f>SUM(D77:D79)</f>
        <v>7</v>
      </c>
      <c r="E80" s="156"/>
      <c r="F80" s="156"/>
      <c r="G80" s="156"/>
      <c r="H80" s="156"/>
      <c r="I80" s="156"/>
      <c r="J80" s="156"/>
      <c r="K80" s="156"/>
      <c r="L80" s="156"/>
    </row>
    <row r="81" spans="1:12" x14ac:dyDescent="0.25">
      <c r="A81" s="156"/>
      <c r="B81" s="156"/>
      <c r="C81" s="178"/>
      <c r="D81" s="175"/>
      <c r="E81" s="156"/>
      <c r="F81" s="156"/>
      <c r="G81" s="156"/>
      <c r="H81" s="156"/>
      <c r="I81" s="156"/>
      <c r="J81" s="156"/>
      <c r="K81" s="156"/>
      <c r="L81" s="156"/>
    </row>
    <row r="82" spans="1:12" ht="23.25" x14ac:dyDescent="0.35">
      <c r="A82" s="179" t="s">
        <v>35</v>
      </c>
      <c r="B82" s="179"/>
      <c r="C82" s="179"/>
      <c r="D82" s="156"/>
      <c r="E82" s="156"/>
      <c r="F82" s="156"/>
      <c r="G82" s="156"/>
      <c r="H82" s="156"/>
      <c r="I82" s="156"/>
      <c r="J82" s="156"/>
      <c r="K82" s="156"/>
      <c r="L82" s="156"/>
    </row>
    <row r="83" spans="1:12" x14ac:dyDescent="0.25">
      <c r="A83" s="156"/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</row>
    <row r="84" spans="1:12" x14ac:dyDescent="0.25">
      <c r="A84" s="156"/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</row>
    <row r="85" spans="1:12" x14ac:dyDescent="0.25">
      <c r="A85" s="156"/>
      <c r="B85" s="156"/>
      <c r="C85" s="180">
        <v>45108</v>
      </c>
      <c r="D85" s="156"/>
      <c r="E85" s="156"/>
      <c r="F85" s="156"/>
      <c r="G85" s="156"/>
      <c r="H85" s="156"/>
      <c r="I85" s="156"/>
      <c r="J85" s="156"/>
      <c r="K85" s="156"/>
      <c r="L85" s="156"/>
    </row>
    <row r="86" spans="1:12" ht="15.75" x14ac:dyDescent="0.25">
      <c r="A86" s="156"/>
      <c r="B86" s="156"/>
      <c r="C86" s="181" t="s">
        <v>19</v>
      </c>
      <c r="D86" s="181" t="s">
        <v>11</v>
      </c>
      <c r="E86" s="156"/>
      <c r="F86" s="156"/>
      <c r="G86" s="156"/>
      <c r="H86" s="156"/>
      <c r="I86" s="156"/>
      <c r="J86" s="156"/>
      <c r="K86" s="156"/>
      <c r="L86" s="156"/>
    </row>
    <row r="87" spans="1:12" ht="15.75" x14ac:dyDescent="0.25">
      <c r="A87" s="156"/>
      <c r="B87" s="156"/>
      <c r="C87" s="138" t="s">
        <v>42</v>
      </c>
      <c r="D87" s="139">
        <v>47</v>
      </c>
      <c r="E87" s="156"/>
      <c r="F87" s="156"/>
      <c r="G87" s="156"/>
      <c r="H87" s="156"/>
      <c r="I87" s="156"/>
      <c r="J87" s="156"/>
      <c r="K87" s="156"/>
      <c r="L87" s="156"/>
    </row>
    <row r="88" spans="1:12" ht="15.75" x14ac:dyDescent="0.25">
      <c r="A88" s="156"/>
      <c r="B88" s="156"/>
      <c r="C88" s="140" t="s">
        <v>43</v>
      </c>
      <c r="D88" s="139">
        <v>10</v>
      </c>
      <c r="E88" s="156"/>
      <c r="F88" s="156"/>
      <c r="G88" s="156"/>
      <c r="H88" s="156"/>
      <c r="I88" s="156"/>
      <c r="J88" s="156"/>
      <c r="K88" s="156"/>
      <c r="L88" s="156"/>
    </row>
    <row r="89" spans="1:12" ht="15.75" x14ac:dyDescent="0.25">
      <c r="A89" s="156"/>
      <c r="B89" s="156"/>
      <c r="C89" s="140" t="s">
        <v>20</v>
      </c>
      <c r="D89" s="139">
        <v>1</v>
      </c>
      <c r="E89" s="156"/>
      <c r="F89" s="156"/>
      <c r="G89" s="156"/>
      <c r="H89" s="156"/>
      <c r="I89" s="156"/>
      <c r="J89" s="156"/>
      <c r="K89" s="156"/>
      <c r="L89" s="156"/>
    </row>
    <row r="90" spans="1:12" ht="15.75" x14ac:dyDescent="0.25">
      <c r="A90" s="156"/>
      <c r="B90" s="156"/>
      <c r="C90" s="141" t="s">
        <v>21</v>
      </c>
      <c r="D90" s="139">
        <v>3</v>
      </c>
      <c r="E90" s="156"/>
      <c r="F90" s="156"/>
      <c r="G90" s="156"/>
      <c r="H90" s="156"/>
      <c r="I90" s="156"/>
      <c r="J90" s="156"/>
      <c r="K90" s="156"/>
      <c r="L90" s="156"/>
    </row>
    <row r="91" spans="1:12" ht="15.75" x14ac:dyDescent="0.25">
      <c r="A91" s="156"/>
      <c r="B91" s="156"/>
      <c r="C91" s="141" t="s">
        <v>44</v>
      </c>
      <c r="D91" s="139">
        <v>25</v>
      </c>
      <c r="E91" s="156"/>
      <c r="F91" s="156"/>
      <c r="G91" s="156"/>
      <c r="H91" s="156"/>
      <c r="I91" s="156"/>
      <c r="J91" s="156"/>
      <c r="K91" s="156"/>
      <c r="L91" s="156"/>
    </row>
    <row r="92" spans="1:12" ht="15.75" x14ac:dyDescent="0.25">
      <c r="A92" s="156"/>
      <c r="B92" s="156"/>
      <c r="C92" s="139" t="s">
        <v>15</v>
      </c>
      <c r="D92" s="139">
        <f>SUM(D87:D91)</f>
        <v>86</v>
      </c>
      <c r="E92" s="156"/>
      <c r="F92" s="156"/>
      <c r="G92" s="156"/>
      <c r="H92" s="156"/>
      <c r="I92" s="156"/>
      <c r="J92" s="156"/>
      <c r="K92" s="156"/>
      <c r="L92" s="156"/>
    </row>
    <row r="93" spans="1:12" x14ac:dyDescent="0.25">
      <c r="A93" s="156"/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156"/>
    </row>
    <row r="94" spans="1:12" x14ac:dyDescent="0.25">
      <c r="A94" s="156"/>
      <c r="B94" s="156"/>
      <c r="C94" s="180">
        <v>45139</v>
      </c>
      <c r="D94" s="156"/>
      <c r="E94" s="156"/>
      <c r="F94" s="156"/>
      <c r="G94" s="156"/>
      <c r="H94" s="156"/>
      <c r="I94" s="156"/>
      <c r="J94" s="156"/>
      <c r="K94" s="156"/>
      <c r="L94" s="156"/>
    </row>
    <row r="95" spans="1:12" ht="15.75" x14ac:dyDescent="0.25">
      <c r="A95" s="156"/>
      <c r="B95" s="156"/>
      <c r="C95" s="181" t="s">
        <v>19</v>
      </c>
      <c r="D95" s="181" t="s">
        <v>11</v>
      </c>
      <c r="E95" s="156"/>
      <c r="F95" s="156"/>
      <c r="G95" s="156"/>
      <c r="H95" s="156"/>
      <c r="I95" s="156"/>
      <c r="J95" s="156"/>
      <c r="K95" s="156"/>
      <c r="L95" s="156"/>
    </row>
    <row r="96" spans="1:12" ht="15.75" x14ac:dyDescent="0.25">
      <c r="A96" s="156"/>
      <c r="B96" s="156"/>
      <c r="C96" s="138" t="s">
        <v>42</v>
      </c>
      <c r="D96" s="139">
        <v>12</v>
      </c>
      <c r="E96" s="156"/>
      <c r="F96" s="156"/>
      <c r="G96" s="156"/>
      <c r="H96" s="156"/>
      <c r="I96" s="156"/>
      <c r="J96" s="156"/>
      <c r="K96" s="156"/>
      <c r="L96" s="156"/>
    </row>
    <row r="97" spans="1:12" ht="15.75" x14ac:dyDescent="0.25">
      <c r="A97" s="156"/>
      <c r="B97" s="156"/>
      <c r="C97" s="140" t="s">
        <v>43</v>
      </c>
      <c r="D97" s="139">
        <v>3</v>
      </c>
      <c r="E97" s="156"/>
      <c r="F97" s="156"/>
      <c r="G97" s="156"/>
      <c r="H97" s="156"/>
      <c r="I97" s="156"/>
      <c r="J97" s="156"/>
      <c r="K97" s="156"/>
      <c r="L97" s="156"/>
    </row>
    <row r="98" spans="1:12" ht="15.75" x14ac:dyDescent="0.25">
      <c r="A98" s="156"/>
      <c r="B98" s="156"/>
      <c r="C98" s="140" t="s">
        <v>20</v>
      </c>
      <c r="D98" s="139">
        <v>3</v>
      </c>
      <c r="E98" s="156"/>
      <c r="F98" s="156"/>
      <c r="G98" s="156"/>
      <c r="H98" s="156"/>
      <c r="I98" s="156"/>
      <c r="J98" s="156"/>
      <c r="K98" s="156"/>
      <c r="L98" s="156"/>
    </row>
    <row r="99" spans="1:12" ht="15.75" x14ac:dyDescent="0.25">
      <c r="A99" s="156"/>
      <c r="B99" s="156"/>
      <c r="C99" s="141" t="s">
        <v>21</v>
      </c>
      <c r="D99" s="139">
        <v>0</v>
      </c>
      <c r="E99" s="156"/>
      <c r="F99" s="156"/>
      <c r="G99" s="156"/>
      <c r="H99" s="156"/>
      <c r="I99" s="156"/>
      <c r="J99" s="156"/>
      <c r="K99" s="156"/>
      <c r="L99" s="156"/>
    </row>
    <row r="100" spans="1:12" ht="15.75" x14ac:dyDescent="0.25">
      <c r="A100" s="156"/>
      <c r="B100" s="156"/>
      <c r="C100" s="141" t="s">
        <v>44</v>
      </c>
      <c r="D100" s="139">
        <v>6</v>
      </c>
      <c r="E100" s="156"/>
      <c r="F100" s="156"/>
      <c r="G100" s="156"/>
      <c r="H100" s="156"/>
      <c r="I100" s="156"/>
      <c r="J100" s="156"/>
      <c r="K100" s="156"/>
      <c r="L100" s="156"/>
    </row>
    <row r="101" spans="1:12" ht="15.75" x14ac:dyDescent="0.25">
      <c r="A101" s="156"/>
      <c r="B101" s="156"/>
      <c r="C101" s="139" t="s">
        <v>15</v>
      </c>
      <c r="D101" s="139">
        <f>SUM(D96:D100)</f>
        <v>24</v>
      </c>
      <c r="E101" s="156"/>
      <c r="F101" s="156"/>
      <c r="G101" s="156"/>
      <c r="H101" s="156"/>
      <c r="I101" s="156"/>
      <c r="J101" s="156"/>
      <c r="K101" s="156"/>
      <c r="L101" s="156"/>
    </row>
    <row r="102" spans="1:12" x14ac:dyDescent="0.25">
      <c r="A102" s="156"/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</row>
    <row r="103" spans="1:12" x14ac:dyDescent="0.25">
      <c r="A103" s="156"/>
      <c r="B103" s="156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</row>
    <row r="104" spans="1:12" x14ac:dyDescent="0.25">
      <c r="A104" s="156"/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</row>
    <row r="105" spans="1:12" x14ac:dyDescent="0.25">
      <c r="A105" s="156"/>
      <c r="B105" s="156"/>
      <c r="C105" s="180">
        <v>45170</v>
      </c>
      <c r="D105" s="156"/>
      <c r="E105" s="156"/>
      <c r="F105" s="156"/>
      <c r="G105" s="156"/>
      <c r="H105" s="156"/>
      <c r="I105" s="156"/>
      <c r="J105" s="156"/>
      <c r="K105" s="156"/>
      <c r="L105" s="156"/>
    </row>
    <row r="106" spans="1:12" ht="15.75" x14ac:dyDescent="0.25">
      <c r="A106" s="156"/>
      <c r="B106" s="156"/>
      <c r="C106" s="181" t="s">
        <v>19</v>
      </c>
      <c r="D106" s="181" t="s">
        <v>11</v>
      </c>
      <c r="E106" s="156"/>
      <c r="F106" s="156"/>
      <c r="G106" s="156"/>
      <c r="H106" s="156"/>
      <c r="I106" s="156"/>
      <c r="J106" s="156"/>
      <c r="K106" s="156"/>
      <c r="L106" s="156"/>
    </row>
    <row r="107" spans="1:12" ht="15.75" x14ac:dyDescent="0.25">
      <c r="A107" s="156"/>
      <c r="B107" s="156"/>
      <c r="C107" s="138" t="s">
        <v>42</v>
      </c>
      <c r="D107" s="139">
        <v>7</v>
      </c>
      <c r="E107" s="156"/>
      <c r="F107" s="156"/>
      <c r="G107" s="156"/>
      <c r="H107" s="156"/>
      <c r="I107" s="156"/>
      <c r="J107" s="156"/>
      <c r="K107" s="156"/>
      <c r="L107" s="156"/>
    </row>
    <row r="108" spans="1:12" ht="15.75" x14ac:dyDescent="0.25">
      <c r="A108" s="156"/>
      <c r="B108" s="156"/>
      <c r="C108" s="140" t="s">
        <v>43</v>
      </c>
      <c r="D108" s="139">
        <v>2</v>
      </c>
      <c r="E108" s="156"/>
      <c r="F108" s="156"/>
      <c r="G108" s="156"/>
      <c r="H108" s="156"/>
      <c r="I108" s="156"/>
      <c r="J108" s="156"/>
      <c r="K108" s="156"/>
      <c r="L108" s="156"/>
    </row>
    <row r="109" spans="1:12" ht="15.75" x14ac:dyDescent="0.25">
      <c r="A109" s="156"/>
      <c r="B109" s="156"/>
      <c r="C109" s="140" t="s">
        <v>20</v>
      </c>
      <c r="D109" s="139">
        <v>1</v>
      </c>
      <c r="E109" s="156"/>
      <c r="F109" s="156"/>
      <c r="G109" s="156"/>
      <c r="H109" s="156"/>
      <c r="I109" s="156"/>
      <c r="J109" s="156"/>
      <c r="K109" s="156"/>
      <c r="L109" s="156"/>
    </row>
    <row r="110" spans="1:12" ht="15.75" x14ac:dyDescent="0.25">
      <c r="A110" s="156"/>
      <c r="B110" s="156"/>
      <c r="C110" s="141" t="s">
        <v>21</v>
      </c>
      <c r="D110" s="139">
        <v>2</v>
      </c>
      <c r="E110" s="156"/>
      <c r="F110" s="156"/>
      <c r="G110" s="156"/>
      <c r="H110" s="156"/>
      <c r="I110" s="156"/>
      <c r="J110" s="156"/>
      <c r="K110" s="156"/>
      <c r="L110" s="156"/>
    </row>
    <row r="111" spans="1:12" ht="15.75" x14ac:dyDescent="0.25">
      <c r="A111" s="156"/>
      <c r="B111" s="156"/>
      <c r="C111" s="141" t="s">
        <v>44</v>
      </c>
      <c r="D111" s="139">
        <v>7</v>
      </c>
      <c r="E111" s="156"/>
      <c r="F111" s="156"/>
      <c r="G111" s="156"/>
      <c r="H111" s="156"/>
      <c r="I111" s="156"/>
      <c r="J111" s="156"/>
      <c r="K111" s="156"/>
      <c r="L111" s="156"/>
    </row>
    <row r="112" spans="1:12" ht="15.75" x14ac:dyDescent="0.25">
      <c r="A112" s="156"/>
      <c r="B112" s="156"/>
      <c r="C112" s="139" t="s">
        <v>15</v>
      </c>
      <c r="D112" s="139">
        <f>SUM(D107:D111)</f>
        <v>19</v>
      </c>
      <c r="E112" s="156"/>
      <c r="F112" s="156"/>
      <c r="G112" s="156"/>
      <c r="H112" s="156"/>
      <c r="I112" s="156"/>
      <c r="J112" s="156"/>
      <c r="K112" s="156"/>
      <c r="L112" s="156"/>
    </row>
    <row r="113" spans="1:12" x14ac:dyDescent="0.25">
      <c r="A113" s="156"/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</row>
    <row r="114" spans="1:12" x14ac:dyDescent="0.25">
      <c r="A114" s="156"/>
      <c r="B114" s="156"/>
      <c r="C114" s="156"/>
      <c r="D114" s="156"/>
      <c r="E114" s="156"/>
      <c r="F114" s="156"/>
      <c r="G114" s="156"/>
      <c r="H114" s="156"/>
      <c r="I114" s="156"/>
      <c r="J114" s="156"/>
      <c r="K114" s="156"/>
      <c r="L114" s="156"/>
    </row>
    <row r="115" spans="1:12" x14ac:dyDescent="0.25">
      <c r="A115" s="156"/>
      <c r="B115" s="156"/>
      <c r="C115" s="156"/>
      <c r="D115" s="156"/>
      <c r="E115" s="156"/>
      <c r="F115" s="156"/>
      <c r="G115" s="156"/>
      <c r="H115" s="156"/>
      <c r="I115" s="156"/>
      <c r="J115" s="156"/>
      <c r="K115" s="156"/>
      <c r="L115" s="156"/>
    </row>
    <row r="116" spans="1:12" x14ac:dyDescent="0.25">
      <c r="A116" s="156"/>
      <c r="B116" s="156"/>
      <c r="C116" s="156"/>
      <c r="D116" s="156"/>
      <c r="E116" s="156"/>
      <c r="F116" s="156"/>
      <c r="G116" s="156"/>
      <c r="H116" s="156"/>
      <c r="I116" s="156"/>
      <c r="J116" s="156"/>
      <c r="K116" s="156"/>
      <c r="L116" s="156"/>
    </row>
    <row r="117" spans="1:12" x14ac:dyDescent="0.25">
      <c r="A117" s="156"/>
      <c r="B117" s="156"/>
      <c r="C117" s="156"/>
      <c r="D117" s="156"/>
      <c r="E117" s="156"/>
      <c r="F117" s="156"/>
      <c r="G117" s="156"/>
      <c r="H117" s="156"/>
      <c r="I117" s="156"/>
      <c r="J117" s="156"/>
      <c r="K117" s="156"/>
      <c r="L117" s="156"/>
    </row>
    <row r="118" spans="1:12" ht="15.75" x14ac:dyDescent="0.25">
      <c r="A118" s="156"/>
      <c r="B118" s="156"/>
      <c r="C118" s="34" t="s">
        <v>36</v>
      </c>
      <c r="D118" s="156"/>
      <c r="E118" s="156"/>
      <c r="F118" s="156"/>
      <c r="G118" s="156"/>
      <c r="H118" s="156"/>
      <c r="I118" s="156"/>
      <c r="J118" s="156"/>
      <c r="K118" s="156"/>
      <c r="L118" s="156"/>
    </row>
    <row r="119" spans="1:12" ht="15.75" x14ac:dyDescent="0.25">
      <c r="A119" s="156"/>
      <c r="B119" s="156"/>
      <c r="C119" s="117" t="str">
        <f>+$C$66</f>
        <v>Resumen del trimestre julio-septiembre 2023</v>
      </c>
      <c r="D119" s="117"/>
      <c r="E119" s="117"/>
      <c r="F119" s="117"/>
      <c r="G119" s="117"/>
      <c r="H119" s="117"/>
      <c r="I119" s="156"/>
      <c r="J119" s="156"/>
      <c r="K119" s="156"/>
      <c r="L119" s="156"/>
    </row>
    <row r="120" spans="1:12" ht="15.75" x14ac:dyDescent="0.25">
      <c r="A120" s="156"/>
      <c r="B120" s="156"/>
      <c r="C120" s="181" t="s">
        <v>19</v>
      </c>
      <c r="D120" s="181" t="s">
        <v>11</v>
      </c>
      <c r="E120" s="156"/>
      <c r="F120" s="156"/>
      <c r="G120" s="156"/>
      <c r="H120" s="156"/>
      <c r="I120" s="156"/>
      <c r="J120" s="156"/>
      <c r="K120" s="156"/>
      <c r="L120" s="156"/>
    </row>
    <row r="121" spans="1:12" ht="15.75" x14ac:dyDescent="0.25">
      <c r="A121" s="156"/>
      <c r="B121" s="156"/>
      <c r="C121" s="138" t="s">
        <v>42</v>
      </c>
      <c r="D121" s="139">
        <f>+D107+D96+D87</f>
        <v>66</v>
      </c>
      <c r="E121" s="156"/>
      <c r="F121" s="156"/>
      <c r="G121" s="156"/>
      <c r="H121" s="156"/>
      <c r="I121" s="156"/>
      <c r="J121" s="156"/>
      <c r="K121" s="156"/>
      <c r="L121" s="156"/>
    </row>
    <row r="122" spans="1:12" ht="15.75" x14ac:dyDescent="0.25">
      <c r="A122" s="156"/>
      <c r="B122" s="156"/>
      <c r="C122" s="140" t="s">
        <v>43</v>
      </c>
      <c r="D122" s="139">
        <f>+D108+D97+D88</f>
        <v>15</v>
      </c>
      <c r="E122" s="156"/>
      <c r="F122" s="156"/>
      <c r="G122" s="156"/>
      <c r="H122" s="156"/>
      <c r="I122" s="156"/>
      <c r="J122" s="156"/>
      <c r="K122" s="156"/>
      <c r="L122" s="156"/>
    </row>
    <row r="123" spans="1:12" ht="15.75" x14ac:dyDescent="0.25">
      <c r="A123" s="156"/>
      <c r="B123" s="156"/>
      <c r="C123" s="140" t="s">
        <v>20</v>
      </c>
      <c r="D123" s="139">
        <f>+D109+D98+D89</f>
        <v>5</v>
      </c>
      <c r="E123" s="156"/>
      <c r="F123" s="156"/>
      <c r="G123" s="156"/>
      <c r="H123" s="156"/>
      <c r="I123" s="156"/>
      <c r="J123" s="156"/>
      <c r="K123" s="156"/>
      <c r="L123" s="156"/>
    </row>
    <row r="124" spans="1:12" ht="15.75" x14ac:dyDescent="0.25">
      <c r="A124" s="156"/>
      <c r="B124" s="156"/>
      <c r="C124" s="141" t="s">
        <v>21</v>
      </c>
      <c r="D124" s="139">
        <f>+D110+D99+D90</f>
        <v>5</v>
      </c>
      <c r="E124" s="156"/>
      <c r="F124" s="156"/>
      <c r="G124" s="156"/>
      <c r="H124" s="156"/>
      <c r="I124" s="156"/>
      <c r="J124" s="156"/>
      <c r="K124" s="156"/>
      <c r="L124" s="156"/>
    </row>
    <row r="125" spans="1:12" ht="15.75" x14ac:dyDescent="0.25">
      <c r="A125" s="156"/>
      <c r="B125" s="156"/>
      <c r="C125" s="141" t="s">
        <v>44</v>
      </c>
      <c r="D125" s="139">
        <f>+D111+D100+D91</f>
        <v>38</v>
      </c>
      <c r="E125" s="156"/>
      <c r="F125" s="156"/>
      <c r="G125" s="156"/>
      <c r="H125" s="156"/>
      <c r="I125" s="156"/>
      <c r="J125" s="156"/>
      <c r="K125" s="156"/>
      <c r="L125" s="156"/>
    </row>
    <row r="126" spans="1:12" ht="15.75" x14ac:dyDescent="0.25">
      <c r="A126" s="156"/>
      <c r="B126" s="156"/>
      <c r="C126" s="139" t="s">
        <v>15</v>
      </c>
      <c r="D126" s="139">
        <f>SUM(D121:D125)</f>
        <v>129</v>
      </c>
      <c r="E126" s="156"/>
      <c r="F126" s="156"/>
      <c r="G126" s="156"/>
      <c r="H126" s="156"/>
      <c r="I126" s="156"/>
      <c r="J126" s="156"/>
      <c r="K126" s="156"/>
      <c r="L126" s="156"/>
    </row>
    <row r="127" spans="1:12" x14ac:dyDescent="0.25">
      <c r="A127" s="156"/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</row>
    <row r="128" spans="1:12" ht="23.25" x14ac:dyDescent="0.35">
      <c r="A128" s="32" t="s">
        <v>24</v>
      </c>
      <c r="B128" s="156"/>
      <c r="C128" s="156"/>
      <c r="D128" s="156"/>
      <c r="E128" s="156"/>
      <c r="F128" s="156"/>
      <c r="G128" s="156"/>
      <c r="H128" s="156"/>
      <c r="I128" s="156"/>
      <c r="J128" s="156"/>
      <c r="K128" s="156"/>
      <c r="L128" s="156"/>
    </row>
    <row r="129" spans="1:12" x14ac:dyDescent="0.25">
      <c r="A129" s="156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</row>
    <row r="130" spans="1:12" x14ac:dyDescent="0.25">
      <c r="A130" s="156"/>
      <c r="B130" s="156"/>
      <c r="C130" s="182" t="s">
        <v>34</v>
      </c>
      <c r="D130" s="183"/>
      <c r="E130" s="184"/>
      <c r="F130" s="156"/>
      <c r="G130" s="156"/>
      <c r="H130" s="156"/>
      <c r="I130" s="156"/>
      <c r="J130" s="156"/>
      <c r="K130" s="156"/>
      <c r="L130" s="156"/>
    </row>
    <row r="131" spans="1:12" ht="15.75" x14ac:dyDescent="0.25">
      <c r="A131" s="156"/>
      <c r="B131" s="156"/>
      <c r="C131" s="117" t="str">
        <f>+$C$66</f>
        <v>Resumen del trimestre julio-septiembre 2023</v>
      </c>
      <c r="D131" s="117"/>
      <c r="E131" s="117"/>
      <c r="F131" s="117"/>
      <c r="G131" s="117"/>
      <c r="H131" s="117"/>
      <c r="I131" s="156"/>
      <c r="J131" s="156"/>
      <c r="K131" s="156"/>
      <c r="L131" s="156"/>
    </row>
    <row r="132" spans="1:12" x14ac:dyDescent="0.25">
      <c r="A132" s="156"/>
      <c r="B132" s="156"/>
      <c r="C132" s="142" t="s">
        <v>4</v>
      </c>
      <c r="D132" s="142" t="s">
        <v>11</v>
      </c>
      <c r="E132" s="142" t="s">
        <v>22</v>
      </c>
      <c r="F132" s="156"/>
      <c r="G132" s="156"/>
      <c r="H132" s="156"/>
      <c r="I132" s="156"/>
      <c r="J132" s="156"/>
      <c r="K132" s="156"/>
      <c r="L132" s="156"/>
    </row>
    <row r="133" spans="1:12" x14ac:dyDescent="0.25">
      <c r="A133" s="156"/>
      <c r="B133" s="156"/>
      <c r="C133" s="142" t="s">
        <v>13</v>
      </c>
      <c r="D133" s="143">
        <v>554</v>
      </c>
      <c r="E133" s="144">
        <f>+D133/D135</f>
        <v>0.84580152671755726</v>
      </c>
      <c r="F133" s="156"/>
      <c r="G133" s="156"/>
      <c r="H133" s="156"/>
      <c r="I133" s="156"/>
      <c r="J133" s="156"/>
      <c r="K133" s="156"/>
      <c r="L133" s="156"/>
    </row>
    <row r="134" spans="1:12" x14ac:dyDescent="0.25">
      <c r="A134" s="156"/>
      <c r="B134" s="156"/>
      <c r="C134" s="142" t="s">
        <v>14</v>
      </c>
      <c r="D134" s="143">
        <v>101</v>
      </c>
      <c r="E134" s="144">
        <f>+D134/D135</f>
        <v>0.15419847328244274</v>
      </c>
      <c r="F134" s="156"/>
      <c r="G134" s="156"/>
      <c r="H134" s="156"/>
      <c r="I134" s="156"/>
      <c r="J134" s="156"/>
      <c r="K134" s="156"/>
      <c r="L134" s="156"/>
    </row>
    <row r="135" spans="1:12" ht="15" customHeight="1" x14ac:dyDescent="0.25">
      <c r="A135" s="156"/>
      <c r="B135" s="156"/>
      <c r="C135" s="142" t="s">
        <v>23</v>
      </c>
      <c r="D135" s="158">
        <f>SUM(D133:D134)</f>
        <v>655</v>
      </c>
      <c r="E135" s="144">
        <f>SUM(E133:E134)</f>
        <v>1</v>
      </c>
      <c r="F135" s="184"/>
      <c r="G135" s="184"/>
      <c r="H135" s="184"/>
      <c r="I135" s="184"/>
      <c r="J135" s="184"/>
      <c r="K135" s="184"/>
      <c r="L135" s="184"/>
    </row>
    <row r="136" spans="1:12" x14ac:dyDescent="0.25">
      <c r="A136" s="156"/>
      <c r="B136" s="156"/>
      <c r="C136" s="137"/>
      <c r="D136" s="137"/>
      <c r="E136" s="137"/>
      <c r="F136" s="175"/>
      <c r="G136" s="156"/>
      <c r="H136" s="156"/>
      <c r="I136" s="156"/>
      <c r="J136" s="156"/>
      <c r="K136" s="156"/>
      <c r="L136" s="156"/>
    </row>
    <row r="137" spans="1:12" ht="23.25" customHeight="1" x14ac:dyDescent="0.25">
      <c r="C137" s="155" t="s">
        <v>99</v>
      </c>
      <c r="D137" s="155"/>
      <c r="E137" s="155"/>
      <c r="F137" s="155"/>
      <c r="G137" s="156"/>
      <c r="H137" s="156"/>
    </row>
    <row r="138" spans="1:12" ht="15.75" x14ac:dyDescent="0.25">
      <c r="C138" s="117" t="str">
        <f>+$C$66</f>
        <v>Resumen del trimestre julio-septiembre 2023</v>
      </c>
      <c r="D138" s="117"/>
      <c r="E138" s="117"/>
      <c r="F138" s="117"/>
      <c r="G138" s="117"/>
      <c r="H138" s="117"/>
    </row>
    <row r="139" spans="1:12" x14ac:dyDescent="0.25">
      <c r="C139" s="142" t="s">
        <v>4</v>
      </c>
      <c r="D139" s="142" t="s">
        <v>11</v>
      </c>
      <c r="E139" s="142" t="s">
        <v>22</v>
      </c>
      <c r="F139" s="156"/>
      <c r="G139" s="156"/>
      <c r="H139" s="156"/>
    </row>
    <row r="140" spans="1:12" x14ac:dyDescent="0.25">
      <c r="C140" s="142" t="s">
        <v>13</v>
      </c>
      <c r="D140" s="143">
        <v>128</v>
      </c>
      <c r="E140" s="157">
        <f>+D140/100</f>
        <v>1.28</v>
      </c>
      <c r="F140" s="156"/>
      <c r="G140" s="156"/>
      <c r="H140" s="156"/>
    </row>
    <row r="141" spans="1:12" x14ac:dyDescent="0.25">
      <c r="C141" s="142" t="s">
        <v>14</v>
      </c>
      <c r="D141" s="143">
        <v>60</v>
      </c>
      <c r="E141" s="157">
        <f t="shared" ref="E141:E142" si="3">+D141/100</f>
        <v>0.6</v>
      </c>
      <c r="F141" s="156"/>
      <c r="G141" s="156"/>
      <c r="H141" s="156"/>
    </row>
    <row r="142" spans="1:12" x14ac:dyDescent="0.25">
      <c r="C142" s="142" t="s">
        <v>23</v>
      </c>
      <c r="D142" s="158">
        <f>SUM(D140:D141)</f>
        <v>188</v>
      </c>
      <c r="E142" s="157">
        <f t="shared" si="3"/>
        <v>1.88</v>
      </c>
      <c r="F142" s="156"/>
      <c r="G142" s="156"/>
      <c r="H142" s="156"/>
    </row>
    <row r="143" spans="1:12" x14ac:dyDescent="0.25">
      <c r="C143" s="137"/>
      <c r="D143" s="137"/>
      <c r="E143" s="137"/>
      <c r="F143" s="156"/>
      <c r="G143" s="156"/>
      <c r="H143" s="156"/>
    </row>
    <row r="144" spans="1:12" x14ac:dyDescent="0.25">
      <c r="C144" s="147" t="s">
        <v>48</v>
      </c>
      <c r="D144" s="147"/>
      <c r="E144" s="147"/>
      <c r="F144" s="147"/>
      <c r="G144" s="147"/>
    </row>
    <row r="145" spans="3:7" x14ac:dyDescent="0.25">
      <c r="C145" s="148" t="str">
        <f>+$C$138</f>
        <v>Resumen del trimestre julio-septiembre 2023</v>
      </c>
      <c r="D145" s="149"/>
      <c r="E145" s="149"/>
      <c r="F145" s="137"/>
      <c r="G145" s="137"/>
    </row>
    <row r="146" spans="3:7" x14ac:dyDescent="0.25">
      <c r="C146" s="137" t="s">
        <v>19</v>
      </c>
      <c r="D146" s="137" t="s">
        <v>11</v>
      </c>
      <c r="E146" s="137" t="s">
        <v>22</v>
      </c>
      <c r="F146" s="137"/>
      <c r="G146" s="137"/>
    </row>
    <row r="147" spans="3:7" x14ac:dyDescent="0.25">
      <c r="C147" s="145" t="s">
        <v>87</v>
      </c>
      <c r="D147" s="146">
        <v>955</v>
      </c>
      <c r="E147" s="150">
        <f>+D147/$D$159</f>
        <v>0.43154089471305918</v>
      </c>
      <c r="F147" s="137"/>
      <c r="G147" s="137"/>
    </row>
    <row r="148" spans="3:7" x14ac:dyDescent="0.25">
      <c r="C148" s="145" t="s">
        <v>88</v>
      </c>
      <c r="D148" s="146">
        <v>525</v>
      </c>
      <c r="E148" s="150">
        <f>+D148/$D$159</f>
        <v>0.23723452327157704</v>
      </c>
      <c r="F148" s="137"/>
      <c r="G148" s="137"/>
    </row>
    <row r="149" spans="3:7" x14ac:dyDescent="0.25">
      <c r="C149" s="145" t="s">
        <v>94</v>
      </c>
      <c r="D149" s="146">
        <v>210</v>
      </c>
      <c r="E149" s="150">
        <f>+D149/$D$159</f>
        <v>9.4893809308630811E-2</v>
      </c>
      <c r="F149" s="137"/>
      <c r="G149" s="137"/>
    </row>
    <row r="150" spans="3:7" x14ac:dyDescent="0.25">
      <c r="C150" s="145" t="s">
        <v>91</v>
      </c>
      <c r="D150" s="146">
        <v>209</v>
      </c>
      <c r="E150" s="151">
        <f>+D150/$D$159</f>
        <v>9.4441934026208763E-2</v>
      </c>
      <c r="F150" s="137"/>
      <c r="G150" s="137"/>
    </row>
    <row r="151" spans="3:7" x14ac:dyDescent="0.25">
      <c r="C151" s="145" t="s">
        <v>89</v>
      </c>
      <c r="D151" s="146">
        <v>93</v>
      </c>
      <c r="E151" s="150">
        <f>+D151/$D$159</f>
        <v>4.202440126525079E-2</v>
      </c>
      <c r="F151" s="137"/>
      <c r="G151" s="137"/>
    </row>
    <row r="152" spans="3:7" x14ac:dyDescent="0.25">
      <c r="C152" s="145" t="s">
        <v>93</v>
      </c>
      <c r="D152" s="146">
        <v>87</v>
      </c>
      <c r="E152" s="150">
        <f>+D152/$D$159</f>
        <v>3.9313149570718485E-2</v>
      </c>
      <c r="F152" s="137"/>
      <c r="G152" s="137"/>
    </row>
    <row r="153" spans="3:7" x14ac:dyDescent="0.25">
      <c r="C153" s="145" t="s">
        <v>92</v>
      </c>
      <c r="D153" s="146">
        <v>61</v>
      </c>
      <c r="E153" s="150">
        <f>+D153/$D$159</f>
        <v>2.7564392227745142E-2</v>
      </c>
      <c r="F153" s="137"/>
      <c r="G153" s="137"/>
    </row>
    <row r="154" spans="3:7" x14ac:dyDescent="0.25">
      <c r="C154" s="145" t="s">
        <v>95</v>
      </c>
      <c r="D154" s="146">
        <v>23</v>
      </c>
      <c r="E154" s="150">
        <f>+D154/$D$159</f>
        <v>1.0393131495707185E-2</v>
      </c>
      <c r="F154" s="137"/>
      <c r="G154" s="137"/>
    </row>
    <row r="155" spans="3:7" x14ac:dyDescent="0.25">
      <c r="C155" s="145" t="s">
        <v>25</v>
      </c>
      <c r="D155" s="146">
        <v>18</v>
      </c>
      <c r="E155" s="150">
        <f>+D155/$D$159</f>
        <v>8.1337550835969274E-3</v>
      </c>
      <c r="F155" s="137"/>
      <c r="G155" s="137"/>
    </row>
    <row r="156" spans="3:7" x14ac:dyDescent="0.25">
      <c r="C156" s="137" t="s">
        <v>97</v>
      </c>
      <c r="D156" s="146">
        <v>18</v>
      </c>
      <c r="E156" s="150">
        <f>+D156/$D$159</f>
        <v>8.1337550835969274E-3</v>
      </c>
      <c r="F156" s="137"/>
      <c r="G156" s="137"/>
    </row>
    <row r="157" spans="3:7" x14ac:dyDescent="0.25">
      <c r="C157" s="145" t="s">
        <v>96</v>
      </c>
      <c r="D157" s="146">
        <v>9</v>
      </c>
      <c r="E157" s="151">
        <f>+D157/$D$159</f>
        <v>4.0668775417984637E-3</v>
      </c>
      <c r="F157" s="137"/>
      <c r="G157" s="137"/>
    </row>
    <row r="158" spans="3:7" x14ac:dyDescent="0.25">
      <c r="C158" s="145" t="s">
        <v>90</v>
      </c>
      <c r="D158" s="146">
        <v>5</v>
      </c>
      <c r="E158" s="151">
        <f>+D158/$D$159</f>
        <v>2.2593764121102574E-3</v>
      </c>
      <c r="F158" s="137"/>
      <c r="G158" s="137"/>
    </row>
    <row r="159" spans="3:7" x14ac:dyDescent="0.25">
      <c r="C159" s="152" t="s">
        <v>23</v>
      </c>
      <c r="D159" s="153">
        <f>SUM(D147:D158)</f>
        <v>2213</v>
      </c>
      <c r="E159" s="154">
        <f>SUM(E147:E158)</f>
        <v>1</v>
      </c>
      <c r="F159" s="137"/>
      <c r="G159" s="137"/>
    </row>
    <row r="161" spans="1:12" x14ac:dyDescent="0.25">
      <c r="C161" s="156" t="s">
        <v>28</v>
      </c>
      <c r="D161" s="156"/>
      <c r="E161" s="156"/>
    </row>
    <row r="162" spans="1:12" x14ac:dyDescent="0.25">
      <c r="C162" s="191" t="str">
        <f>+$C$138</f>
        <v>Resumen del trimestre julio-septiembre 2023</v>
      </c>
      <c r="D162" s="192"/>
      <c r="E162" s="192"/>
    </row>
    <row r="163" spans="1:12" ht="25.5" x14ac:dyDescent="0.25">
      <c r="C163" s="185" t="s">
        <v>10</v>
      </c>
      <c r="D163" s="185" t="s">
        <v>26</v>
      </c>
      <c r="E163" s="186" t="s">
        <v>27</v>
      </c>
    </row>
    <row r="164" spans="1:12" ht="15.75" x14ac:dyDescent="0.25">
      <c r="C164" s="136" t="str">
        <f>+$C$57</f>
        <v>Julio</v>
      </c>
      <c r="D164" s="187">
        <v>281</v>
      </c>
      <c r="E164" s="188">
        <v>1.05</v>
      </c>
    </row>
    <row r="165" spans="1:12" ht="15.75" x14ac:dyDescent="0.25">
      <c r="C165" s="136" t="str">
        <f>+$C$58</f>
        <v>Agosto</v>
      </c>
      <c r="D165" s="187">
        <v>191</v>
      </c>
      <c r="E165" s="188">
        <v>1.1100000000000001</v>
      </c>
    </row>
    <row r="166" spans="1:12" ht="15.75" x14ac:dyDescent="0.25">
      <c r="C166" s="136" t="str">
        <f>+$C$59</f>
        <v>Septiembre</v>
      </c>
      <c r="D166" s="187">
        <v>187</v>
      </c>
      <c r="E166" s="188">
        <v>1.1200000000000001</v>
      </c>
    </row>
    <row r="167" spans="1:12" x14ac:dyDescent="0.25">
      <c r="C167" s="152" t="s">
        <v>23</v>
      </c>
      <c r="D167" s="189">
        <f>SUM(D164:D166)</f>
        <v>659</v>
      </c>
      <c r="E167" s="190">
        <v>1.0900000000000001</v>
      </c>
    </row>
    <row r="169" spans="1:12" ht="23.25" x14ac:dyDescent="0.35">
      <c r="A169" s="193" t="s">
        <v>47</v>
      </c>
      <c r="B169" s="137"/>
      <c r="C169" s="137"/>
      <c r="D169" s="137"/>
      <c r="E169" s="137"/>
      <c r="L169" s="5"/>
    </row>
    <row r="170" spans="1:12" ht="18.75" customHeight="1" x14ac:dyDescent="0.25">
      <c r="A170" s="137"/>
      <c r="B170" s="137"/>
      <c r="C170" s="194" t="s">
        <v>46</v>
      </c>
      <c r="D170" s="137"/>
      <c r="E170" s="137"/>
      <c r="L170" s="5"/>
    </row>
    <row r="171" spans="1:12" ht="15.75" x14ac:dyDescent="0.25">
      <c r="A171" s="137"/>
      <c r="B171" s="137"/>
      <c r="C171" s="195" t="s">
        <v>45</v>
      </c>
      <c r="D171" s="196" t="str">
        <f>+C164</f>
        <v>Julio</v>
      </c>
      <c r="E171" s="137"/>
    </row>
    <row r="172" spans="1:12" x14ac:dyDescent="0.25">
      <c r="A172" s="137"/>
      <c r="B172" s="137"/>
      <c r="C172" s="146" t="s">
        <v>29</v>
      </c>
      <c r="D172" s="146" t="s">
        <v>11</v>
      </c>
      <c r="E172" s="137"/>
    </row>
    <row r="173" spans="1:12" x14ac:dyDescent="0.25">
      <c r="A173" s="137"/>
      <c r="B173" s="137"/>
      <c r="C173" s="145" t="s">
        <v>31</v>
      </c>
      <c r="D173" s="197">
        <v>385</v>
      </c>
      <c r="E173" s="137"/>
    </row>
    <row r="174" spans="1:12" x14ac:dyDescent="0.25">
      <c r="A174" s="137"/>
      <c r="B174" s="137"/>
      <c r="C174" s="145" t="s">
        <v>32</v>
      </c>
      <c r="D174" s="197">
        <v>595</v>
      </c>
      <c r="E174" s="152"/>
    </row>
    <row r="175" spans="1:12" x14ac:dyDescent="0.25">
      <c r="A175" s="137"/>
      <c r="B175" s="137"/>
      <c r="C175" s="145" t="s">
        <v>33</v>
      </c>
      <c r="D175" s="197">
        <v>4</v>
      </c>
      <c r="E175" s="137"/>
    </row>
    <row r="176" spans="1:12" x14ac:dyDescent="0.25">
      <c r="A176" s="137"/>
      <c r="B176" s="137"/>
      <c r="C176" s="145" t="s">
        <v>30</v>
      </c>
      <c r="D176" s="197">
        <f>SUM(D173:D175)</f>
        <v>984</v>
      </c>
      <c r="E176" s="137"/>
    </row>
    <row r="177" spans="1:12" x14ac:dyDescent="0.25">
      <c r="A177" s="137"/>
      <c r="B177" s="137"/>
      <c r="C177" s="137"/>
      <c r="D177" s="137"/>
      <c r="E177" s="137"/>
    </row>
    <row r="178" spans="1:12" x14ac:dyDescent="0.25">
      <c r="A178" s="137"/>
      <c r="B178" s="137"/>
      <c r="C178" s="137"/>
      <c r="D178" s="137"/>
      <c r="E178" s="137"/>
      <c r="L178" s="5"/>
    </row>
    <row r="179" spans="1:12" x14ac:dyDescent="0.25">
      <c r="L179" s="5"/>
    </row>
    <row r="180" spans="1:12" x14ac:dyDescent="0.25">
      <c r="L180" s="5"/>
    </row>
    <row r="181" spans="1:12" x14ac:dyDescent="0.25">
      <c r="L181" s="5"/>
    </row>
    <row r="182" spans="1:12" x14ac:dyDescent="0.25">
      <c r="C182" s="35"/>
      <c r="D182" s="5"/>
      <c r="L182" s="5"/>
    </row>
    <row r="183" spans="1:12" ht="15.75" x14ac:dyDescent="0.25">
      <c r="C183" s="194" t="s">
        <v>46</v>
      </c>
      <c r="D183" s="137"/>
      <c r="F183" s="40"/>
      <c r="L183" s="5"/>
    </row>
    <row r="184" spans="1:12" ht="15.75" x14ac:dyDescent="0.25">
      <c r="C184" s="195" t="s">
        <v>45</v>
      </c>
      <c r="D184" s="196" t="str">
        <f>+C165</f>
        <v>Agosto</v>
      </c>
    </row>
    <row r="185" spans="1:12" x14ac:dyDescent="0.25">
      <c r="C185" s="146" t="s">
        <v>29</v>
      </c>
      <c r="D185" s="146" t="s">
        <v>11</v>
      </c>
    </row>
    <row r="186" spans="1:12" x14ac:dyDescent="0.25">
      <c r="C186" s="145" t="s">
        <v>31</v>
      </c>
      <c r="D186" s="197">
        <v>275</v>
      </c>
    </row>
    <row r="187" spans="1:12" x14ac:dyDescent="0.25">
      <c r="C187" s="145" t="s">
        <v>32</v>
      </c>
      <c r="D187" s="197">
        <v>646</v>
      </c>
      <c r="G187" s="30"/>
    </row>
    <row r="188" spans="1:12" ht="15.75" x14ac:dyDescent="0.25">
      <c r="C188" s="145" t="s">
        <v>33</v>
      </c>
      <c r="D188" s="197">
        <v>7</v>
      </c>
      <c r="E188" s="40"/>
      <c r="G188" s="30"/>
    </row>
    <row r="189" spans="1:12" x14ac:dyDescent="0.25">
      <c r="C189" s="145" t="s">
        <v>30</v>
      </c>
      <c r="D189" s="197">
        <f>SUM(D186:D188)</f>
        <v>928</v>
      </c>
      <c r="G189" s="30"/>
    </row>
    <row r="190" spans="1:12" x14ac:dyDescent="0.25">
      <c r="G190" s="30"/>
    </row>
    <row r="191" spans="1:12" ht="15.75" x14ac:dyDescent="0.25">
      <c r="C191" s="194" t="s">
        <v>46</v>
      </c>
      <c r="D191" s="137"/>
      <c r="E191" s="29"/>
      <c r="G191" s="30"/>
    </row>
    <row r="192" spans="1:12" ht="15.75" x14ac:dyDescent="0.25">
      <c r="C192" s="195" t="s">
        <v>45</v>
      </c>
      <c r="D192" s="152" t="str">
        <f>+C166</f>
        <v>Septiembre</v>
      </c>
      <c r="G192" s="30"/>
    </row>
    <row r="193" spans="3:13" x14ac:dyDescent="0.25">
      <c r="C193" s="146" t="s">
        <v>29</v>
      </c>
      <c r="D193" s="146" t="s">
        <v>11</v>
      </c>
      <c r="G193" s="30"/>
    </row>
    <row r="194" spans="3:13" x14ac:dyDescent="0.25">
      <c r="C194" s="145" t="s">
        <v>31</v>
      </c>
      <c r="D194" s="196">
        <v>257</v>
      </c>
      <c r="G194" s="30"/>
      <c r="M194" s="5"/>
    </row>
    <row r="195" spans="3:13" x14ac:dyDescent="0.25">
      <c r="C195" s="145" t="s">
        <v>32</v>
      </c>
      <c r="D195" s="196">
        <v>288</v>
      </c>
      <c r="G195" s="30"/>
      <c r="M195" s="5"/>
    </row>
    <row r="196" spans="3:13" x14ac:dyDescent="0.25">
      <c r="C196" s="145" t="s">
        <v>33</v>
      </c>
      <c r="D196" s="196">
        <v>11</v>
      </c>
      <c r="G196" s="30"/>
      <c r="M196" s="5"/>
    </row>
    <row r="197" spans="3:13" x14ac:dyDescent="0.25">
      <c r="C197" s="145" t="s">
        <v>30</v>
      </c>
      <c r="D197" s="196">
        <f>SUM(D194:D196)</f>
        <v>556</v>
      </c>
      <c r="G197" s="30"/>
      <c r="M197" s="5"/>
    </row>
    <row r="198" spans="3:13" x14ac:dyDescent="0.25">
      <c r="G198" s="30"/>
      <c r="M198" s="5"/>
    </row>
    <row r="199" spans="3:13" ht="15.75" x14ac:dyDescent="0.25">
      <c r="C199" s="199" t="str">
        <f>+$C$138</f>
        <v>Resumen del trimestre julio-septiembre 2023</v>
      </c>
      <c r="D199" s="198"/>
      <c r="E199" s="198"/>
    </row>
    <row r="200" spans="3:13" x14ac:dyDescent="0.25">
      <c r="C200" s="146" t="s">
        <v>29</v>
      </c>
      <c r="D200" s="146" t="s">
        <v>11</v>
      </c>
      <c r="E200" s="137"/>
      <c r="F200" s="1"/>
    </row>
    <row r="201" spans="3:13" x14ac:dyDescent="0.25">
      <c r="C201" s="145" t="s">
        <v>31</v>
      </c>
      <c r="D201" s="200">
        <f>+D173+D186+D194</f>
        <v>917</v>
      </c>
      <c r="E201" s="137"/>
    </row>
    <row r="202" spans="3:13" x14ac:dyDescent="0.25">
      <c r="C202" s="145" t="s">
        <v>32</v>
      </c>
      <c r="D202" s="200">
        <f>+D174+D187+D195</f>
        <v>1529</v>
      </c>
      <c r="E202" s="137"/>
    </row>
    <row r="203" spans="3:13" x14ac:dyDescent="0.25">
      <c r="C203" s="145" t="s">
        <v>33</v>
      </c>
      <c r="D203" s="200">
        <f>+D196+D188+D175</f>
        <v>22</v>
      </c>
      <c r="E203" s="137"/>
    </row>
    <row r="204" spans="3:13" x14ac:dyDescent="0.25">
      <c r="C204" s="145" t="s">
        <v>30</v>
      </c>
      <c r="D204" s="201">
        <f>SUM(D201:D203)</f>
        <v>2468</v>
      </c>
      <c r="E204" s="137"/>
    </row>
    <row r="205" spans="3:13" x14ac:dyDescent="0.25">
      <c r="C205" s="137"/>
      <c r="D205" s="137"/>
      <c r="E205" s="137"/>
    </row>
    <row r="214" spans="3:14" ht="15.75" x14ac:dyDescent="0.25">
      <c r="C214" s="40"/>
      <c r="D214" s="1"/>
      <c r="G214" s="1"/>
      <c r="H214" s="1"/>
      <c r="I214" s="1"/>
      <c r="J214" s="1"/>
      <c r="K214" s="1"/>
    </row>
    <row r="215" spans="3:14" x14ac:dyDescent="0.25">
      <c r="C215" s="202" t="s">
        <v>49</v>
      </c>
      <c r="G215" s="1"/>
      <c r="H215" s="1"/>
      <c r="I215" s="1"/>
      <c r="J215" s="1"/>
      <c r="K215" s="1"/>
    </row>
    <row r="216" spans="3:14" x14ac:dyDescent="0.25">
      <c r="C216" s="202" t="s">
        <v>50</v>
      </c>
      <c r="D216" s="156"/>
      <c r="J216" s="37"/>
      <c r="K216" s="1"/>
      <c r="L216" s="1"/>
      <c r="M216" s="1"/>
      <c r="N216" s="1"/>
    </row>
    <row r="217" spans="3:14" x14ac:dyDescent="0.25">
      <c r="J217" s="1"/>
      <c r="K217" s="1"/>
      <c r="L217" s="1"/>
      <c r="M217" s="1"/>
      <c r="N217" s="1"/>
    </row>
    <row r="218" spans="3:14" x14ac:dyDescent="0.25">
      <c r="J218" s="1"/>
      <c r="K218" s="1"/>
      <c r="L218" s="1"/>
      <c r="M218" s="5"/>
      <c r="N218" s="1"/>
    </row>
    <row r="219" spans="3:14" x14ac:dyDescent="0.25">
      <c r="J219" s="1"/>
      <c r="K219" s="1"/>
      <c r="L219" s="1"/>
      <c r="M219" s="1"/>
      <c r="N219" s="1"/>
    </row>
    <row r="220" spans="3:14" x14ac:dyDescent="0.25">
      <c r="J220" s="1"/>
      <c r="K220" s="1"/>
      <c r="L220" s="1"/>
      <c r="M220" s="5"/>
      <c r="N220" s="1"/>
    </row>
    <row r="221" spans="3:14" x14ac:dyDescent="0.25">
      <c r="J221" s="1"/>
      <c r="K221" s="1"/>
      <c r="L221" s="1"/>
      <c r="M221" s="1"/>
      <c r="N221" s="1"/>
    </row>
    <row r="222" spans="3:14" x14ac:dyDescent="0.25">
      <c r="J222" s="1"/>
      <c r="K222" s="1"/>
      <c r="L222" s="1"/>
      <c r="M222" s="5"/>
      <c r="N222" s="1"/>
    </row>
    <row r="223" spans="3:14" x14ac:dyDescent="0.25">
      <c r="J223" s="1"/>
      <c r="K223" s="1"/>
      <c r="L223" s="1"/>
      <c r="M223" s="1"/>
      <c r="N223" s="1"/>
    </row>
    <row r="224" spans="3:14" x14ac:dyDescent="0.25">
      <c r="J224" s="1"/>
      <c r="K224" s="1"/>
      <c r="L224" s="1"/>
      <c r="M224" s="5"/>
      <c r="N224" s="1"/>
    </row>
    <row r="228" spans="6:6" x14ac:dyDescent="0.25">
      <c r="F228" s="1"/>
    </row>
  </sheetData>
  <mergeCells count="33">
    <mergeCell ref="C199:E199"/>
    <mergeCell ref="C131:H131"/>
    <mergeCell ref="C137:F137"/>
    <mergeCell ref="C138:H138"/>
    <mergeCell ref="C144:G144"/>
    <mergeCell ref="C145:E145"/>
    <mergeCell ref="C162:E162"/>
    <mergeCell ref="B50:C50"/>
    <mergeCell ref="C54:G54"/>
    <mergeCell ref="C66:H66"/>
    <mergeCell ref="A82:C82"/>
    <mergeCell ref="C119:H119"/>
    <mergeCell ref="C130:D130"/>
    <mergeCell ref="H22:H23"/>
    <mergeCell ref="B27:C27"/>
    <mergeCell ref="B46:B47"/>
    <mergeCell ref="C46:C47"/>
    <mergeCell ref="D46:D47"/>
    <mergeCell ref="E46:F46"/>
    <mergeCell ref="G46:G47"/>
    <mergeCell ref="H46:H47"/>
    <mergeCell ref="B19:C19"/>
    <mergeCell ref="B22:B23"/>
    <mergeCell ref="C22:C23"/>
    <mergeCell ref="D22:D23"/>
    <mergeCell ref="E22:F22"/>
    <mergeCell ref="G22:G23"/>
    <mergeCell ref="B12:B13"/>
    <mergeCell ref="C12:C13"/>
    <mergeCell ref="D12:D13"/>
    <mergeCell ref="E12:F12"/>
    <mergeCell ref="G12:G13"/>
    <mergeCell ref="H12:H13"/>
  </mergeCells>
  <pageMargins left="0.7" right="0.7" top="0.75" bottom="0.75" header="0.3" footer="0.3"/>
  <pageSetup paperSize="5" scale="5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Estadísticas</vt:lpstr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2023-10-10T18:12:27Z</cp:lastPrinted>
  <dcterms:created xsi:type="dcterms:W3CDTF">2023-04-05T14:12:36Z</dcterms:created>
  <dcterms:modified xsi:type="dcterms:W3CDTF">2023-10-10T18:12:36Z</dcterms:modified>
</cp:coreProperties>
</file>