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Planificación- Wendy De Los Santos\Estadisticas Institucionales - TRIMESTRAL\2023\"/>
    </mc:Choice>
  </mc:AlternateContent>
  <xr:revisionPtr revIDLastSave="0" documentId="13_ncr:1_{7AD42342-282C-4661-9D5D-BD1CAA75A291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Estadísticas 1er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1" i="1" l="1"/>
  <c r="D359" i="1"/>
  <c r="D342" i="1"/>
  <c r="D341" i="1"/>
  <c r="D340" i="1"/>
  <c r="D330" i="1"/>
  <c r="D317" i="1"/>
  <c r="D304" i="1"/>
  <c r="D343" i="1" l="1"/>
  <c r="D276" i="1"/>
  <c r="D262" i="1"/>
  <c r="D246" i="1"/>
  <c r="E242" i="1" s="1"/>
  <c r="D224" i="1"/>
  <c r="E223" i="1" s="1"/>
  <c r="E222" i="1" l="1"/>
  <c r="E224" i="1" s="1"/>
  <c r="E239" i="1"/>
  <c r="E243" i="1"/>
  <c r="E236" i="1"/>
  <c r="E240" i="1"/>
  <c r="E244" i="1"/>
  <c r="E237" i="1"/>
  <c r="E241" i="1"/>
  <c r="E245" i="1"/>
  <c r="E238" i="1"/>
  <c r="E246" i="1" l="1"/>
  <c r="D207" i="1" l="1"/>
  <c r="D188" i="1"/>
  <c r="D187" i="1"/>
  <c r="D186" i="1"/>
  <c r="D185" i="1"/>
  <c r="D174" i="1"/>
  <c r="D163" i="1"/>
  <c r="D148" i="1"/>
  <c r="H110" i="1"/>
  <c r="G110" i="1"/>
  <c r="F110" i="1"/>
  <c r="E110" i="1"/>
  <c r="E71" i="1"/>
  <c r="G71" i="1"/>
  <c r="F71" i="1"/>
  <c r="D71" i="1"/>
  <c r="E206" i="1" l="1"/>
  <c r="E205" i="1"/>
  <c r="D189" i="1"/>
  <c r="E207" i="1" l="1"/>
  <c r="E18" i="1"/>
  <c r="F18" i="1"/>
  <c r="F35" i="1"/>
  <c r="E35" i="1"/>
  <c r="F55" i="1"/>
  <c r="E55" i="1"/>
  <c r="B29" i="1"/>
  <c r="B30" i="1" s="1"/>
  <c r="D55" i="1" l="1"/>
  <c r="D18" i="1"/>
  <c r="D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E276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<sst xmlns="http://schemas.openxmlformats.org/spreadsheetml/2006/main" count="233" uniqueCount="118">
  <si>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</si>
  <si>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</si>
  <si>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</si>
  <si>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</si>
  <si>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</si>
  <si>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</si>
  <si>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</si>
  <si>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</si>
  <si>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</si>
  <si>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Estadística enero 2023</t>
  </si>
  <si>
    <t>Formación de ABC de Derecho de autor – Actualización y Practica para las exposiciones.</t>
  </si>
  <si>
    <t>Colaboradores de ONDA</t>
  </si>
  <si>
    <t>Del 06  al 18 de
enero 2023</t>
  </si>
  <si>
    <t>Charla de Generalidades  sobre Derecho de Autor</t>
  </si>
  <si>
    <t xml:space="preserve">Estudiantes,
docentes, em-prendedores </t>
  </si>
  <si>
    <t>19 de enero 
de 2023</t>
  </si>
  <si>
    <t>Conferencia de Plan de Desarrollo del Centro de Capacitación y estrategias de formación</t>
  </si>
  <si>
    <t>24 de enero
 de 2023</t>
  </si>
  <si>
    <t>Representantes Sociedades de Gestión Colectiva
colaboradores ONDA.</t>
  </si>
  <si>
    <t>Estadística febrero 2023</t>
  </si>
  <si>
    <t>Charla ABC de Derecho de autor dirigida a Liceos, Colegios</t>
  </si>
  <si>
    <t>Estudiantes 
Docentes de escuela básica</t>
  </si>
  <si>
    <t>Conversatorio Educativo sobre Derecho
de Autor y el carnaval.</t>
  </si>
  <si>
    <t xml:space="preserve">Artistas, estudiantes
abogados, Soc. Gestión, empresarios
instituciones
Artistas visuales 
Artesanos </t>
  </si>
  <si>
    <t>Charla General sobre Derecho de 
Autor</t>
  </si>
  <si>
    <t>Estudiantes, docentes
emprendedores</t>
  </si>
  <si>
    <t>Conferencia Derecho de autor 
en la industria musical</t>
  </si>
  <si>
    <t>Estudiantes, produc-tores, artistas, 
compositores,
docentes.</t>
  </si>
  <si>
    <t>23 de 
febrero 2023</t>
  </si>
  <si>
    <t>10 de
febrero  2023</t>
  </si>
  <si>
    <t>19 de febrero 
2023</t>
  </si>
  <si>
    <t>08 de 
febrero  2023</t>
  </si>
  <si>
    <t>Experto Invitado “Derecho de autor en las industrias culturales y creativas</t>
  </si>
  <si>
    <t>Estudiantes
de Publicidad 
docente</t>
  </si>
  <si>
    <t>16 de febrero de 2023</t>
  </si>
  <si>
    <t>Experto Invitado “Derecho de autor
en la Industria del cine”</t>
  </si>
  <si>
    <t>21 de febrero de 2023</t>
  </si>
  <si>
    <t>Estudiantes 
docentes de escuela basica</t>
  </si>
  <si>
    <t>22 de febrero de 2023</t>
  </si>
  <si>
    <t>Estadística marzo 2023</t>
  </si>
  <si>
    <t>Centro de Capacitación.</t>
  </si>
  <si>
    <t>Estudiantes docentes de escuela básica</t>
  </si>
  <si>
    <t>Rol de las mujeres, su aporte institucional y el derecho de autor.</t>
  </si>
  <si>
    <t>Conferencia Derecho de Autor en la Industria del Cine”</t>
  </si>
  <si>
    <t xml:space="preserve">Estudiantes docentes 
</t>
  </si>
  <si>
    <t xml:space="preserve">Artistas docentes
emprendedoras
artesanas </t>
  </si>
  <si>
    <t>Escritores, autores
editores, funcionarios de gobierno</t>
  </si>
  <si>
    <t>01 de marzo 2023</t>
  </si>
  <si>
    <t>10 de marzo 2023</t>
  </si>
  <si>
    <t>13 de marzo 2023.</t>
  </si>
  <si>
    <t>24 de marzo 2023.</t>
  </si>
  <si>
    <t>29 de marzo 2023.</t>
  </si>
  <si>
    <t>Normativas de Publicaciones ISBN, ISSN, Deposito. Legal y Derecho de Autor.</t>
  </si>
  <si>
    <t>Conferencia Mujeres Creativa e Inno-
vadoras y la Propiedad Intelectual.</t>
  </si>
  <si>
    <t>Enero</t>
  </si>
  <si>
    <t>Febrero</t>
  </si>
  <si>
    <t>Marzo</t>
  </si>
  <si>
    <t>Meses</t>
  </si>
  <si>
    <t>Cantidad</t>
  </si>
  <si>
    <t>Resumen del trimestre octubre-diciembre 2022</t>
  </si>
  <si>
    <t>Cantidad de 
actividades.</t>
  </si>
  <si>
    <t>Cantidad de 
asistente.</t>
  </si>
  <si>
    <t>Masculino</t>
  </si>
  <si>
    <t>Femenino</t>
  </si>
  <si>
    <t>Total</t>
  </si>
  <si>
    <t>Cantidad de actividades
en marzo  :   5</t>
  </si>
  <si>
    <r>
      <t xml:space="preserve">Cantidad de actividades
en enero:   </t>
    </r>
    <r>
      <rPr>
        <b/>
        <sz val="14"/>
        <color theme="1"/>
        <rFont val="Calibri"/>
        <family val="2"/>
        <scheme val="minor"/>
      </rPr>
      <t>3</t>
    </r>
  </si>
  <si>
    <t>Cantidad de actividades
en febrero :   7</t>
  </si>
  <si>
    <t>Resolución Alternativa de Conflictos.</t>
  </si>
  <si>
    <t>Acta de acuerdos</t>
  </si>
  <si>
    <t>Acta de  no acuerdos</t>
  </si>
  <si>
    <t xml:space="preserve">                             Asistencia Jurídica</t>
  </si>
  <si>
    <t>Trimestre enero - marzo 2023</t>
  </si>
  <si>
    <t>Proceso</t>
  </si>
  <si>
    <t>Categorías</t>
  </si>
  <si>
    <t>Inserciones a nuevos usuarios</t>
  </si>
  <si>
    <t>Inspecciones de partes</t>
  </si>
  <si>
    <t>Inspecciones de oficios</t>
  </si>
  <si>
    <t xml:space="preserve">Notificaciones a usuarios. </t>
  </si>
  <si>
    <t>Porcentaje</t>
  </si>
  <si>
    <t>Total general</t>
  </si>
  <si>
    <t>Atención al Usuario</t>
  </si>
  <si>
    <t>Trimestre enero - marzo 2023.</t>
  </si>
  <si>
    <t>Solicitud de registros on line por género
trimestre octubre - diciembre 2022</t>
  </si>
  <si>
    <t xml:space="preserve">Tipos de solicitudes presenciales </t>
  </si>
  <si>
    <t>Letras de canción</t>
  </si>
  <si>
    <t>Producción de canciones</t>
  </si>
  <si>
    <t>Obras musicales</t>
  </si>
  <si>
    <t>Libros</t>
  </si>
  <si>
    <t>Guion cinematográfico</t>
  </si>
  <si>
    <t>Proyecto general</t>
  </si>
  <si>
    <t>Sinopsis / argumentos</t>
  </si>
  <si>
    <t>Producción de obras musicales</t>
  </si>
  <si>
    <t>Cortometraje</t>
  </si>
  <si>
    <t>Cuentos</t>
  </si>
  <si>
    <t xml:space="preserve">Solicitudes Completadas </t>
  </si>
  <si>
    <t>Solicitudes</t>
  </si>
  <si>
    <t>Días 
Transcurridos</t>
  </si>
  <si>
    <t>Solicitudes Vs.  días transcurridos.</t>
  </si>
  <si>
    <t>Tipos de obras</t>
  </si>
  <si>
    <t>Total de registros</t>
  </si>
  <si>
    <t>Registro</t>
  </si>
  <si>
    <r>
      <t>Registros de obras en físico enero 2023</t>
    </r>
    <r>
      <rPr>
        <b/>
        <sz val="14"/>
        <color theme="1"/>
        <rFont val="Calibri"/>
        <family val="2"/>
        <scheme val="minor"/>
      </rPr>
      <t>.</t>
    </r>
  </si>
  <si>
    <t>Obras literarias</t>
  </si>
  <si>
    <t>Obras artísticas</t>
  </si>
  <si>
    <t>Obras cientificas</t>
  </si>
  <si>
    <r>
      <t>Registros de obras en físico febrero 2023</t>
    </r>
    <r>
      <rPr>
        <b/>
        <sz val="14"/>
        <color theme="1"/>
        <rFont val="Calibri"/>
        <family val="2"/>
        <scheme val="minor"/>
      </rPr>
      <t>.</t>
    </r>
  </si>
  <si>
    <r>
      <t>Registros de obras en físico marzo 2023</t>
    </r>
    <r>
      <rPr>
        <b/>
        <sz val="14"/>
        <color theme="1"/>
        <rFont val="Calibri"/>
        <family val="2"/>
        <scheme val="minor"/>
      </rPr>
      <t>.</t>
    </r>
  </si>
  <si>
    <t xml:space="preserve">                                                                             Trimestre enero - marzo 2023</t>
  </si>
  <si>
    <t>Acta de no comparecen-cia.</t>
  </si>
  <si>
    <t>Vistas 
Conciliato-rias</t>
  </si>
  <si>
    <t xml:space="preserve">Solicitud de registros en físicos por género
</t>
  </si>
  <si>
    <t>Registros de obras en físico trimestre enero - marzo 2023</t>
  </si>
  <si>
    <t>Registros de obras servicios en línea.</t>
  </si>
  <si>
    <t>Registros de obras en físicos sucursal Santiago.</t>
  </si>
  <si>
    <t xml:space="preserve">  Inspectoría</t>
  </si>
  <si>
    <t>Inspecciones trimestre enero - marzo 2023</t>
  </si>
  <si>
    <t xml:space="preserve">                    Estadísticas trimestre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</si>
</sst>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.5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1.5"/>
      <color theme="1"/>
      <name val="Quattrocento Sans"/>
      <family val="2"/>
    </font>
    <font>
      <sz val="11.5"/>
      <color theme="1"/>
      <name val="Calibri"/>
      <family val="2"/>
      <scheme val="minor"/>
    </font>
    <font>
      <sz val="11"/>
      <color theme="1"/>
      <name val="Quattrocento Sans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mbria"/>
      <family val="1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mbria"/>
      <family val="1"/>
    </font>
    <font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767171"/>
      </left>
      <right style="thin">
        <color rgb="FF767171"/>
      </right>
      <top style="thin">
        <color rgb="FF767171"/>
      </top>
      <bottom/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 style="thin">
        <color rgb="FF767171"/>
      </left>
      <right/>
      <top style="thin">
        <color rgb="FF767171"/>
      </top>
      <bottom style="thin">
        <color rgb="FF767171"/>
      </bottom>
      <diagonal/>
    </border>
    <border>
      <left/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/>
      <bottom/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rgb="FF767171"/>
      </left>
      <right/>
      <top style="thin">
        <color rgb="FF767171"/>
      </top>
      <bottom/>
      <diagonal/>
    </border>
    <border>
      <left style="thin">
        <color rgb="FF76717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rgb="FF767171"/>
      </right>
      <top style="thin">
        <color rgb="FF767171"/>
      </top>
      <bottom/>
      <diagonal/>
    </border>
    <border>
      <left/>
      <right style="thin">
        <color rgb="FF767171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0" fillId="2" borderId="2" xfId="0" applyFill="1" applyBorder="1"/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7" fillId="0" borderId="9" xfId="0" applyFont="1" applyBorder="1" applyAlignment="1">
      <alignment vertical="top" wrapText="1"/>
    </xf>
    <xf numFmtId="15" fontId="0" fillId="0" borderId="10" xfId="0" applyNumberForma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15" fontId="0" fillId="0" borderId="2" xfId="0" applyNumberFormat="1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12" xfId="0" applyBorder="1" applyAlignment="1">
      <alignment vertical="top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9" fillId="0" borderId="0" xfId="0" applyFont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2" borderId="17" xfId="0" applyFont="1" applyFill="1" applyBorder="1" applyAlignment="1">
      <alignment vertical="top"/>
    </xf>
    <xf numFmtId="0" fontId="1" fillId="2" borderId="17" xfId="0" applyFont="1" applyFill="1" applyBorder="1" applyAlignment="1">
      <alignment vertical="top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7" fontId="1" fillId="0" borderId="0" xfId="0" applyNumberFormat="1" applyFont="1" applyAlignment="1">
      <alignment horizont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horizontal="right" vertical="center" wrapText="1"/>
    </xf>
    <xf numFmtId="0" fontId="16" fillId="0" borderId="20" xfId="0" applyFont="1" applyBorder="1" applyAlignment="1">
      <alignment vertical="center" wrapText="1"/>
    </xf>
    <xf numFmtId="0" fontId="15" fillId="4" borderId="20" xfId="0" applyFont="1" applyFill="1" applyBorder="1" applyAlignment="1">
      <alignment vertical="center" wrapText="1"/>
    </xf>
    <xf numFmtId="0" fontId="14" fillId="4" borderId="20" xfId="0" applyFont="1" applyFill="1" applyBorder="1" applyAlignment="1">
      <alignment horizontal="right" vertical="center" wrapText="1"/>
    </xf>
    <xf numFmtId="0" fontId="14" fillId="4" borderId="21" xfId="0" applyFont="1" applyFill="1" applyBorder="1" applyAlignment="1">
      <alignment horizontal="right" vertical="center" wrapText="1"/>
    </xf>
    <xf numFmtId="0" fontId="15" fillId="0" borderId="20" xfId="0" applyFont="1" applyBorder="1" applyAlignment="1">
      <alignment vertical="center" wrapText="1"/>
    </xf>
    <xf numFmtId="0" fontId="11" fillId="0" borderId="0" xfId="0" applyFont="1"/>
    <xf numFmtId="0" fontId="17" fillId="5" borderId="18" xfId="0" applyFont="1" applyFill="1" applyBorder="1" applyAlignment="1">
      <alignment vertical="center"/>
    </xf>
    <xf numFmtId="0" fontId="17" fillId="5" borderId="19" xfId="0" applyFont="1" applyFill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21" xfId="0" applyFont="1" applyBorder="1" applyAlignment="1">
      <alignment horizontal="right" vertical="center"/>
    </xf>
    <xf numFmtId="9" fontId="18" fillId="0" borderId="21" xfId="0" applyNumberFormat="1" applyFont="1" applyBorder="1" applyAlignment="1">
      <alignment horizontal="right" vertical="center"/>
    </xf>
    <xf numFmtId="0" fontId="17" fillId="5" borderId="20" xfId="0" applyFont="1" applyFill="1" applyBorder="1" applyAlignment="1">
      <alignment vertical="center"/>
    </xf>
    <xf numFmtId="3" fontId="17" fillId="5" borderId="21" xfId="0" applyNumberFormat="1" applyFont="1" applyFill="1" applyBorder="1" applyAlignment="1">
      <alignment horizontal="right" vertical="center"/>
    </xf>
    <xf numFmtId="9" fontId="18" fillId="2" borderId="21" xfId="0" applyNumberFormat="1" applyFont="1" applyFill="1" applyBorder="1" applyAlignment="1">
      <alignment horizontal="right" vertical="center"/>
    </xf>
    <xf numFmtId="9" fontId="0" fillId="0" borderId="17" xfId="2" applyFont="1" applyBorder="1"/>
    <xf numFmtId="0" fontId="1" fillId="6" borderId="17" xfId="0" applyFont="1" applyFill="1" applyBorder="1" applyAlignment="1">
      <alignment horizontal="left"/>
    </xf>
    <xf numFmtId="0" fontId="1" fillId="6" borderId="17" xfId="0" applyFont="1" applyFill="1" applyBorder="1"/>
    <xf numFmtId="9" fontId="1" fillId="2" borderId="17" xfId="0" applyNumberFormat="1" applyFont="1" applyFill="1" applyBorder="1"/>
    <xf numFmtId="0" fontId="19" fillId="0" borderId="18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14" fontId="0" fillId="0" borderId="17" xfId="0" applyNumberFormat="1" applyBorder="1" applyAlignment="1">
      <alignment horizontal="left"/>
    </xf>
    <xf numFmtId="14" fontId="1" fillId="6" borderId="17" xfId="0" applyNumberFormat="1" applyFont="1" applyFill="1" applyBorder="1" applyAlignment="1">
      <alignment horizontal="left"/>
    </xf>
    <xf numFmtId="0" fontId="20" fillId="6" borderId="17" xfId="0" applyFont="1" applyFill="1" applyBorder="1" applyAlignment="1">
      <alignment vertical="top"/>
    </xf>
    <xf numFmtId="0" fontId="20" fillId="6" borderId="17" xfId="0" applyFont="1" applyFill="1" applyBorder="1" applyAlignment="1">
      <alignment horizontal="center" vertical="top" wrapText="1"/>
    </xf>
    <xf numFmtId="164" fontId="1" fillId="6" borderId="17" xfId="0" applyNumberFormat="1" applyFont="1" applyFill="1" applyBorder="1"/>
    <xf numFmtId="0" fontId="0" fillId="0" borderId="17" xfId="0" applyBorder="1" applyAlignment="1">
      <alignment horizontal="left"/>
    </xf>
    <xf numFmtId="43" fontId="1" fillId="6" borderId="17" xfId="1" applyFont="1" applyFill="1" applyBorder="1"/>
    <xf numFmtId="43" fontId="8" fillId="0" borderId="17" xfId="1" applyFont="1" applyBorder="1"/>
    <xf numFmtId="2" fontId="0" fillId="0" borderId="17" xfId="0" applyNumberFormat="1" applyBorder="1"/>
    <xf numFmtId="0" fontId="1" fillId="0" borderId="22" xfId="0" applyFont="1" applyBorder="1" applyAlignment="1">
      <alignment horizontal="center"/>
    </xf>
    <xf numFmtId="0" fontId="0" fillId="0" borderId="22" xfId="0" applyBorder="1"/>
    <xf numFmtId="0" fontId="17" fillId="0" borderId="0" xfId="0" applyFont="1" applyAlignment="1">
      <alignment horizontal="left" vertical="center"/>
    </xf>
    <xf numFmtId="0" fontId="24" fillId="7" borderId="1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24" fillId="8" borderId="17" xfId="0" applyFont="1" applyFill="1" applyBorder="1" applyAlignment="1">
      <alignment vertical="center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25" fillId="0" borderId="0" xfId="0" applyFont="1"/>
    <xf numFmtId="0" fontId="11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" fillId="9" borderId="0" xfId="0" applyFont="1" applyFill="1" applyAlignment="1">
      <alignment horizontal="left"/>
    </xf>
    <xf numFmtId="0" fontId="1" fillId="9" borderId="0" xfId="0" applyFont="1" applyFill="1"/>
    <xf numFmtId="9" fontId="1" fillId="10" borderId="0" xfId="0" applyNumberFormat="1" applyFont="1" applyFill="1"/>
    <xf numFmtId="0" fontId="26" fillId="0" borderId="0" xfId="0" applyFont="1"/>
    <xf numFmtId="0" fontId="24" fillId="0" borderId="0" xfId="0" applyFont="1" applyAlignment="1">
      <alignment vertical="center"/>
    </xf>
    <xf numFmtId="165" fontId="1" fillId="8" borderId="17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17" xfId="0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23" fillId="0" borderId="0" xfId="0" applyFont="1"/>
    <xf numFmtId="165" fontId="1" fillId="8" borderId="17" xfId="1" applyNumberFormat="1" applyFont="1" applyFill="1" applyBorder="1" applyAlignment="1">
      <alignment horizontal="right"/>
    </xf>
    <xf numFmtId="1" fontId="0" fillId="0" borderId="17" xfId="0" applyNumberFormat="1" applyBorder="1" applyAlignment="1">
      <alignment horizontal="right"/>
    </xf>
    <xf numFmtId="0" fontId="27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/>
    </xf>
    <xf numFmtId="0" fontId="0" fillId="0" borderId="22" xfId="0" applyBorder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1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10" borderId="0" xfId="0" applyFill="1"/>
    <xf numFmtId="0" fontId="0" fillId="0" borderId="0" xfId="0" applyFill="1"/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'Estadísticas 1er trimestre'!$D$67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trimestre'!$C$68:$C$70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'Estadísticas 1er trimestre'!$D$68:$D$70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Inspecciones trimestre enero - marzo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1er trimestre'!$D$184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-0.138888888888888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8.3333333333333384E-2"/>
                  <c:y val="-8.3333333333333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8.0555555555555561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9.7222222222222127E-2"/>
                  <c:y val="-0.324074074074074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trimestre'!$C$185:$C$188</c:f>
              <c:strCache>
                <c:ptCount val="4"/>
                <c:pt idx="0">
                  <c:v>Inserciones a nuevos usuarios</c:v>
                </c:pt>
                <c:pt idx="1">
                  <c:v>Inspecciones de partes</c:v>
                </c:pt>
                <c:pt idx="2">
                  <c:v>Inspecciones de oficios</c:v>
                </c:pt>
                <c:pt idx="3">
                  <c:v>Notificaciones a usuarios. </c:v>
                </c:pt>
              </c:strCache>
            </c:strRef>
          </c:cat>
          <c:val>
            <c:numRef>
              <c:f>'Estadísticas 1er trimestre'!$D$185:$D$188</c:f>
              <c:numCache>
                <c:formatCode>General</c:formatCode>
                <c:ptCount val="4"/>
                <c:pt idx="0">
                  <c:v>36</c:v>
                </c:pt>
                <c:pt idx="1">
                  <c:v>3</c:v>
                </c:pt>
                <c:pt idx="2">
                  <c:v>4</c:v>
                </c:pt>
                <c:pt idx="3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Registros</a:t>
            </a:r>
            <a:r>
              <a:rPr lang="en-US" sz="1200" baseline="0">
                <a:solidFill>
                  <a:schemeClr val="tx1"/>
                </a:solidFill>
              </a:rPr>
              <a:t> en físico por género.</a:t>
            </a:r>
            <a:endParaRPr lang="en-US" sz="1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752581559679827"/>
          <c:w val="0.93763919821826291"/>
          <c:h val="0.776181968659782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'Estadísticas 1er trimestre'!$D$204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2E0-4D54-9DD9-E2299ABAF9B7}"/>
              </c:ext>
            </c:extLst>
          </c:dPt>
          <c:dLbls>
            <c:dLbl>
              <c:idx val="0"/>
              <c:layout>
                <c:manualLayout>
                  <c:x val="0.13261648745519708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0-4D54-9DD9-E2299ABAF9B7}"/>
                </c:ext>
              </c:extLst>
            </c:dLbl>
            <c:dLbl>
              <c:idx val="1"/>
              <c:layout>
                <c:manualLayout>
                  <c:x val="0.13978494623655913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0-4D54-9DD9-E2299ABAF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trimestre'!$C$205:$C$206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'Estadísticas 1er trimestre'!$D$205:$D$206</c:f>
              <c:numCache>
                <c:formatCode>General</c:formatCode>
                <c:ptCount val="2"/>
                <c:pt idx="0">
                  <c:v>565</c:v>
                </c:pt>
                <c:pt idx="1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0-4D54-9DD9-E2299ABAF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7746984"/>
        <c:axId val="737748424"/>
        <c:axId val="0"/>
      </c:bar3DChart>
      <c:catAx>
        <c:axId val="73774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37748424"/>
        <c:crosses val="autoZero"/>
        <c:auto val="1"/>
        <c:lblAlgn val="ctr"/>
        <c:lblOffset val="100"/>
        <c:noMultiLvlLbl val="0"/>
      </c:catAx>
      <c:valAx>
        <c:axId val="737748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774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Registros on line por</a:t>
            </a:r>
            <a:r>
              <a:rPr lang="en-US" baseline="0">
                <a:solidFill>
                  <a:schemeClr val="tx1"/>
                </a:solidFill>
              </a:rPr>
              <a:t> género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656213704994195"/>
          <c:w val="0.93170007423904988"/>
          <c:h val="0.775664261479510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'Estadísticas 1er trimestre'!$D$221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145-4812-93C4-A94BA7095146}"/>
              </c:ext>
            </c:extLst>
          </c:dPt>
          <c:dLbls>
            <c:dLbl>
              <c:idx val="0"/>
              <c:layout>
                <c:manualLayout>
                  <c:x val="0.134394341290893"/>
                  <c:y val="-5.4421755751541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45-4812-93C4-A94BA7095146}"/>
                </c:ext>
              </c:extLst>
            </c:dLbl>
            <c:dLbl>
              <c:idx val="1"/>
              <c:layout>
                <c:manualLayout>
                  <c:x val="0.134394341290893"/>
                  <c:y val="-7.2562341002055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45-4812-93C4-A94BA709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trimestre'!$C$222:$C$223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'Estadísticas 1er trimestre'!$D$222:$D$223</c:f>
              <c:numCache>
                <c:formatCode>General</c:formatCode>
                <c:ptCount val="2"/>
                <c:pt idx="0">
                  <c:v>27</c:v>
                </c:pt>
                <c:pt idx="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5-4812-93C4-A94BA709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9691456"/>
        <c:axId val="1179691816"/>
        <c:axId val="0"/>
      </c:bar3DChart>
      <c:catAx>
        <c:axId val="117969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179691816"/>
        <c:crosses val="autoZero"/>
        <c:auto val="1"/>
        <c:lblAlgn val="ctr"/>
        <c:lblOffset val="100"/>
        <c:noMultiLvlLbl val="0"/>
      </c:catAx>
      <c:valAx>
        <c:axId val="1179691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969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</a:rPr>
              <a:t>Tipos de solicitudes presenciales</a:t>
            </a:r>
          </a:p>
        </c:rich>
      </c:tx>
      <c:layout>
        <c:manualLayout>
          <c:xMode val="edge"/>
          <c:yMode val="edge"/>
          <c:x val="0.29724032463421746"/>
          <c:y val="1.8171540180435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'Estadísticas 1er trimestre'!$D$235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explosion val="3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52-4044-9C62-81F7916A217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452-4044-9C62-81F7916A217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452-4044-9C62-81F7916A217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AB48-4CD2-A894-EC241C6D24F9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B48-4CD2-A894-EC241C6D24F9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B48-4CD2-A894-EC241C6D24F9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B48-4CD2-A894-EC241C6D24F9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48-4CD2-A894-EC241C6D24F9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B48-4CD2-A894-EC241C6D24F9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48-4CD2-A894-EC241C6D24F9}"/>
              </c:ext>
            </c:extLst>
          </c:dPt>
          <c:dLbls>
            <c:dLbl>
              <c:idx val="3"/>
              <c:layout>
                <c:manualLayout>
                  <c:x val="-0.125"/>
                  <c:y val="2.35640611577066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48-4CD2-A894-EC241C6D24F9}"/>
                </c:ext>
              </c:extLst>
            </c:dLbl>
            <c:dLbl>
              <c:idx val="4"/>
              <c:layout>
                <c:manualLayout>
                  <c:x val="-0.11458333333333333"/>
                  <c:y val="1.17820305788533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48-4CD2-A894-EC241C6D24F9}"/>
                </c:ext>
              </c:extLst>
            </c:dLbl>
            <c:dLbl>
              <c:idx val="5"/>
              <c:layout>
                <c:manualLayout>
                  <c:x val="-8.5937500000000028E-2"/>
                  <c:y val="-1.96367176314222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48-4CD2-A894-EC241C6D24F9}"/>
                </c:ext>
              </c:extLst>
            </c:dLbl>
            <c:dLbl>
              <c:idx val="6"/>
              <c:layout>
                <c:manualLayout>
                  <c:x val="6.7708333333333329E-2"/>
                  <c:y val="-7.85468705256888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48-4CD2-A894-EC241C6D24F9}"/>
                </c:ext>
              </c:extLst>
            </c:dLbl>
            <c:dLbl>
              <c:idx val="7"/>
              <c:layout>
                <c:manualLayout>
                  <c:x val="-0.12239583333333336"/>
                  <c:y val="-7.06921834731199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48-4CD2-A894-EC241C6D24F9}"/>
                </c:ext>
              </c:extLst>
            </c:dLbl>
            <c:dLbl>
              <c:idx val="8"/>
              <c:layout>
                <c:manualLayout>
                  <c:x val="8.8541666666666671E-2"/>
                  <c:y val="-3.141874821027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48-4CD2-A894-EC241C6D24F9}"/>
                </c:ext>
              </c:extLst>
            </c:dLbl>
            <c:dLbl>
              <c:idx val="9"/>
              <c:layout>
                <c:manualLayout>
                  <c:x val="0.1796875"/>
                  <c:y val="-1.96367176314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48-4CD2-A894-EC241C6D2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'Estadísticas 1er trimestre'!$C$236:$C$245</c:f>
              <c:strCache>
                <c:ptCount val="10"/>
                <c:pt idx="0">
                  <c:v>Letras de canción</c:v>
                </c:pt>
                <c:pt idx="1">
                  <c:v>Producción de canciones</c:v>
                </c:pt>
                <c:pt idx="2">
                  <c:v>Obras musicales</c:v>
                </c:pt>
                <c:pt idx="3">
                  <c:v>Libros</c:v>
                </c:pt>
                <c:pt idx="4">
                  <c:v>Guion cinematográfico</c:v>
                </c:pt>
                <c:pt idx="5">
                  <c:v>Sinopsis / argumentos</c:v>
                </c:pt>
                <c:pt idx="6">
                  <c:v>Proyecto general</c:v>
                </c:pt>
                <c:pt idx="7">
                  <c:v>Producción de obras musicales</c:v>
                </c:pt>
                <c:pt idx="8">
                  <c:v>Cortometraje</c:v>
                </c:pt>
                <c:pt idx="9">
                  <c:v>Cuentos</c:v>
                </c:pt>
              </c:strCache>
            </c:strRef>
          </c:cat>
          <c:val>
            <c:numRef>
              <c:f>'Estadísticas 1er trimestre'!$D$236:$D$245</c:f>
              <c:numCache>
                <c:formatCode>General</c:formatCode>
                <c:ptCount val="10"/>
                <c:pt idx="0">
                  <c:v>424</c:v>
                </c:pt>
                <c:pt idx="1">
                  <c:v>66</c:v>
                </c:pt>
                <c:pt idx="2">
                  <c:v>58</c:v>
                </c:pt>
                <c:pt idx="3">
                  <c:v>50</c:v>
                </c:pt>
                <c:pt idx="4">
                  <c:v>30</c:v>
                </c:pt>
                <c:pt idx="5">
                  <c:v>11</c:v>
                </c:pt>
                <c:pt idx="6">
                  <c:v>10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8-4CD2-A894-EC241C6D24F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Solicitudes completadas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1er trimestre'!$D$258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C27-462D-895C-40611C8FE41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C27-462D-895C-40611C8FE41D}"/>
              </c:ext>
            </c:extLst>
          </c:dPt>
          <c:dLbls>
            <c:dLbl>
              <c:idx val="0"/>
              <c:layout>
                <c:manualLayout>
                  <c:x val="-8.0433101314771868E-2"/>
                  <c:y val="-0.33333333333333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27-462D-895C-40611C8FE41D}"/>
                </c:ext>
              </c:extLst>
            </c:dLbl>
            <c:dLbl>
              <c:idx val="1"/>
              <c:layout>
                <c:manualLayout>
                  <c:x val="9.8994586233565357E-2"/>
                  <c:y val="-0.347222222222222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27-462D-895C-40611C8FE41D}"/>
                </c:ext>
              </c:extLst>
            </c:dLbl>
            <c:dLbl>
              <c:idx val="2"/>
              <c:layout>
                <c:manualLayout>
                  <c:x val="9.2807424593967403E-2"/>
                  <c:y val="-0.263888888888888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27-462D-895C-40611C8FE4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trimestre'!$C$259:$C$261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'Estadísticas 1er trimestre'!$D$259:$D$261</c:f>
              <c:numCache>
                <c:formatCode>General</c:formatCode>
                <c:ptCount val="3"/>
                <c:pt idx="0">
                  <c:v>288</c:v>
                </c:pt>
                <c:pt idx="1">
                  <c:v>262</c:v>
                </c:pt>
                <c:pt idx="2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7-462D-895C-40611C8FE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861512"/>
        <c:axId val="124858992"/>
        <c:axId val="0"/>
      </c:bar3DChart>
      <c:catAx>
        <c:axId val="12486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4858992"/>
        <c:crosses val="autoZero"/>
        <c:auto val="1"/>
        <c:lblAlgn val="ctr"/>
        <c:lblOffset val="100"/>
        <c:noMultiLvlLbl val="0"/>
      </c:catAx>
      <c:valAx>
        <c:axId val="1248589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24861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Solicitudes Vs.  promedio emisión de certificados.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3.1953529458317913E-2"/>
          <c:y val="0.13749373433583961"/>
          <c:w val="0.86068215410247184"/>
          <c:h val="0.74622422197225324"/>
        </c:manualLayout>
      </c:layout>
      <c:lineChart>
        <c:grouping val="standard"/>
        <c:varyColors val="0"/>
        <c:ser>
          <c:idx val="0"/>
          <c:order val="0"/>
          <c:tx>
            <c:strRef>
              <c:f>'Estadísticas 1er trimestre'!$D$272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5.0925337632079971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33-4F15-9C84-876171377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trimestre'!$C$273:$C$275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'Estadísticas 1er trimestre'!$D$273:$D$275</c:f>
              <c:numCache>
                <c:formatCode>_(* #,##0.00_);_(* \(#,##0.00\);_(* "-"??_);_(@_)</c:formatCode>
                <c:ptCount val="3"/>
                <c:pt idx="0">
                  <c:v>428</c:v>
                </c:pt>
                <c:pt idx="1">
                  <c:v>331</c:v>
                </c:pt>
                <c:pt idx="2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3-4F15-9C84-876171377101}"/>
            </c:ext>
          </c:extLst>
        </c:ser>
        <c:ser>
          <c:idx val="1"/>
          <c:order val="1"/>
          <c:tx>
            <c:strRef>
              <c:f>'Estadísticas 1er trimestre'!$E$272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3333333333333332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33-4F15-9C84-876171377101}"/>
                </c:ext>
              </c:extLst>
            </c:dLbl>
            <c:dLbl>
              <c:idx val="1"/>
              <c:layout>
                <c:manualLayout>
                  <c:x val="5.5555555555555558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33-4F15-9C84-876171377101}"/>
                </c:ext>
              </c:extLst>
            </c:dLbl>
            <c:dLbl>
              <c:idx val="2"/>
              <c:layout>
                <c:manualLayout>
                  <c:x val="5.5555555555555558E-3"/>
                  <c:y val="-4.629629629629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33-4F15-9C84-876171377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trimestre'!$C$273:$C$275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'Estadísticas 1er trimestre'!$E$273:$E$275</c:f>
              <c:numCache>
                <c:formatCode>0.00</c:formatCode>
                <c:ptCount val="3"/>
                <c:pt idx="0">
                  <c:v>1.4888059701492538</c:v>
                </c:pt>
                <c:pt idx="1">
                  <c:v>1.1324786324786325</c:v>
                </c:pt>
                <c:pt idx="2">
                  <c:v>1.103448275862069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3-4F15-9C84-8761713771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77355480"/>
        <c:axId val="577355120"/>
      </c:lineChart>
      <c:catAx>
        <c:axId val="57735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77355120"/>
        <c:crosses val="autoZero"/>
        <c:auto val="1"/>
        <c:lblAlgn val="ctr"/>
        <c:lblOffset val="100"/>
        <c:noMultiLvlLbl val="0"/>
      </c:catAx>
      <c:valAx>
        <c:axId val="577355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57735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456233728745885"/>
          <c:y val="0.44009160955403137"/>
          <c:w val="0.3092104390373776"/>
          <c:h val="0.31897539123399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Registros de obras trimestre enero-marzo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20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74846894138233"/>
          <c:y val="0.16402777777777777"/>
          <c:w val="0.7353626421697288"/>
          <c:h val="0.7378320939049285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'Estadísticas 1er trimestre'!$D$339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495900641284809E-3"/>
                  <c:y val="-0.12251765004359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layout>
                <c:manualLayout>
                  <c:x val="4.4158129718321296E-2"/>
                  <c:y val="-9.8398585949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layout>
                <c:manualLayout>
                  <c:x val="3.3218713640176423E-2"/>
                  <c:y val="-0.10489505501032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trimestre'!$C$340:$C$342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'Estadísticas 1er trimestre'!$D$340:$D$342</c:f>
              <c:numCache>
                <c:formatCode>General</c:formatCode>
                <c:ptCount val="3"/>
                <c:pt idx="0">
                  <c:v>980</c:v>
                </c:pt>
                <c:pt idx="1">
                  <c:v>158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469056"/>
        <c:axId val="574483096"/>
        <c:axId val="0"/>
      </c:bar3DChart>
      <c:catAx>
        <c:axId val="57446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74483096"/>
        <c:crosses val="autoZero"/>
        <c:auto val="1"/>
        <c:lblAlgn val="ctr"/>
        <c:lblOffset val="100"/>
        <c:noMultiLvlLbl val="0"/>
      </c:catAx>
      <c:valAx>
        <c:axId val="5744830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744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Registros de obras en físico enero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'Estadísticas 1er trimestre'!$D$300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0.11483253588516747"/>
                  <c:y val="-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0.11802232854864433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9.8883572567783087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trimestre'!$C$301:$C$303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'Estadísticas 1er trimestre'!$D$301:$D$303</c:f>
              <c:numCache>
                <c:formatCode>General</c:formatCode>
                <c:ptCount val="3"/>
                <c:pt idx="0">
                  <c:v>372</c:v>
                </c:pt>
                <c:pt idx="1">
                  <c:v>96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Registros de obras</a:t>
            </a:r>
            <a:r>
              <a:rPr lang="en-US" sz="1100" baseline="0">
                <a:solidFill>
                  <a:schemeClr val="tx1"/>
                </a:solidFill>
              </a:rPr>
              <a:t> en físico febrero 2023</a:t>
            </a:r>
            <a:endParaRPr lang="en-US" sz="11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63207167899528"/>
          <c:y val="0.10284180386542588"/>
          <c:w val="0.86991302291854011"/>
          <c:h val="0.7692645381352647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'Estadísticas 1er trimestre'!$D$313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53-4A11-829E-EC7CB929B4E8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B53-4A11-829E-EC7CB929B4E8}"/>
              </c:ext>
            </c:extLst>
          </c:dPt>
          <c:dLbls>
            <c:dLbl>
              <c:idx val="0"/>
              <c:layout>
                <c:manualLayout>
                  <c:x val="0.10608137475470662"/>
                  <c:y val="-3.0018755813179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3-4A11-829E-EC7CB929B4E8}"/>
                </c:ext>
              </c:extLst>
            </c:dLbl>
            <c:dLbl>
              <c:idx val="1"/>
              <c:layout>
                <c:manualLayout>
                  <c:x val="7.3159568796349397E-2"/>
                  <c:y val="-4.002500775090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3-4A11-829E-EC7CB929B4E8}"/>
                </c:ext>
              </c:extLst>
            </c:dLbl>
            <c:dLbl>
              <c:idx val="2"/>
              <c:layout>
                <c:manualLayout>
                  <c:x val="7.3159568796349397E-2"/>
                  <c:y val="-3.001875581317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3-4A11-829E-EC7CB929B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trimestre'!$C$314:$C$316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'Estadísticas 1er trimestre'!$D$314:$D$316</c:f>
              <c:numCache>
                <c:formatCode>General</c:formatCode>
                <c:ptCount val="3"/>
                <c:pt idx="0">
                  <c:v>314</c:v>
                </c:pt>
                <c:pt idx="1">
                  <c:v>21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3-4A11-829E-EC7CB929B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335504"/>
        <c:axId val="430244344"/>
        <c:axId val="687960104"/>
      </c:bar3DChart>
      <c:catAx>
        <c:axId val="37933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30244344"/>
        <c:crosses val="autoZero"/>
        <c:auto val="1"/>
        <c:lblAlgn val="ctr"/>
        <c:lblOffset val="100"/>
        <c:noMultiLvlLbl val="0"/>
      </c:catAx>
      <c:valAx>
        <c:axId val="4302443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79335504"/>
        <c:crosses val="autoZero"/>
        <c:crossBetween val="between"/>
      </c:valAx>
      <c:serAx>
        <c:axId val="687960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024434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Registros de obras en físico marzo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8EC-4EE3-A696-68C51D71F4F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8EC-4EE3-A696-68C51D71F4F1}"/>
              </c:ext>
            </c:extLst>
          </c:dPt>
          <c:dLbls>
            <c:dLbl>
              <c:idx val="0"/>
              <c:layout>
                <c:manualLayout>
                  <c:x val="0.11157599482006252"/>
                  <c:y val="-1.603206075519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EC-4EE3-A696-68C51D71F4F1}"/>
                </c:ext>
              </c:extLst>
            </c:dLbl>
            <c:dLbl>
              <c:idx val="1"/>
              <c:layout>
                <c:manualLayout>
                  <c:x val="8.9260795856049985E-2"/>
                  <c:y val="-2.6720101258664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EC-4EE3-A696-68C51D71F4F1}"/>
                </c:ext>
              </c:extLst>
            </c:dLbl>
            <c:dLbl>
              <c:idx val="2"/>
              <c:layout>
                <c:manualLayout>
                  <c:x val="8.9260795856049985E-2"/>
                  <c:y val="-3.2064121510396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C-4EE3-A696-68C51D71F4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trimestre'!$C$327:$C$329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'Estadísticas 1er trimestre'!$D$327:$D$329</c:f>
              <c:numCache>
                <c:formatCode>General</c:formatCode>
                <c:ptCount val="3"/>
                <c:pt idx="0">
                  <c:v>294</c:v>
                </c:pt>
                <c:pt idx="1">
                  <c:v>41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C-4EE3-A696-68C51D71F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5041488"/>
        <c:axId val="435035368"/>
        <c:axId val="0"/>
      </c:bar3DChart>
      <c:catAx>
        <c:axId val="43504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35035368"/>
        <c:crosses val="autoZero"/>
        <c:auto val="1"/>
        <c:lblAlgn val="ctr"/>
        <c:lblOffset val="100"/>
        <c:noMultiLvlLbl val="0"/>
      </c:catAx>
      <c:valAx>
        <c:axId val="435035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3504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participantes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19969468849667421"/>
          <c:y val="1.3333333333333334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'Estadísticas 1er trimestre'!$E$67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'Estadísticas 1er trimestre'!$C$68:$C$70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'Estadísticas 1er trimestre'!$E$68:$E$70</c:f>
              <c:numCache>
                <c:formatCode>General</c:formatCode>
                <c:ptCount val="3"/>
                <c:pt idx="0">
                  <c:v>61</c:v>
                </c:pt>
                <c:pt idx="1">
                  <c:v>378</c:v>
                </c:pt>
                <c:pt idx="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>
                <a:solidFill>
                  <a:schemeClr val="tx1"/>
                </a:solidFill>
              </a:rPr>
              <a:t>Registros de obras servicios en línea</a:t>
            </a:r>
            <a:r>
              <a:rPr lang="en-US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1er trimestre'!$D$355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C1A-4FB9-A194-1028FB7E7CC9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C1A-4FB9-A194-1028FB7E7CC9}"/>
              </c:ext>
            </c:extLst>
          </c:dPt>
          <c:dLbls>
            <c:dLbl>
              <c:idx val="0"/>
              <c:layout>
                <c:manualLayout>
                  <c:x val="8.0555555555555505E-2"/>
                  <c:y val="-0.20833333333333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A-4FB9-A194-1028FB7E7CC9}"/>
                </c:ext>
              </c:extLst>
            </c:dLbl>
            <c:dLbl>
              <c:idx val="1"/>
              <c:layout>
                <c:manualLayout>
                  <c:x val="0.10277777777777768"/>
                  <c:y val="-0.347222222222222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1A-4FB9-A194-1028FB7E7CC9}"/>
                </c:ext>
              </c:extLst>
            </c:dLbl>
            <c:dLbl>
              <c:idx val="2"/>
              <c:layout>
                <c:manualLayout>
                  <c:x val="7.7777777777777682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1A-4FB9-A194-1028FB7E7C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trimestre'!$C$356:$C$358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'Estadísticas 1er trimestre'!$D$356:$D$358</c:f>
              <c:numCache>
                <c:formatCode>General</c:formatCode>
                <c:ptCount val="3"/>
                <c:pt idx="0">
                  <c:v>16</c:v>
                </c:pt>
                <c:pt idx="1">
                  <c:v>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A-4FB9-A194-1028FB7E7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472296"/>
        <c:axId val="574464016"/>
        <c:axId val="0"/>
      </c:bar3DChart>
      <c:catAx>
        <c:axId val="57447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74464016"/>
        <c:crosses val="autoZero"/>
        <c:auto val="1"/>
        <c:lblAlgn val="ctr"/>
        <c:lblOffset val="100"/>
        <c:noMultiLvlLbl val="0"/>
      </c:catAx>
      <c:valAx>
        <c:axId val="5744640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74472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Registros de obras en físico sucursal Santiago</a:t>
            </a:r>
            <a:r>
              <a:rPr lang="en-US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'Estadísticas 1er trimestre'!$D$377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1632653061225486E-3"/>
                  <c:y val="-0.115048774403783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6B-4D95-BAAC-17C464929083}"/>
                </c:ext>
              </c:extLst>
            </c:dLbl>
            <c:dLbl>
              <c:idx val="1"/>
              <c:layout>
                <c:manualLayout>
                  <c:x val="-1.3605442176870748E-2"/>
                  <c:y val="-0.106831004803512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6B-4D95-BAAC-17C464929083}"/>
                </c:ext>
              </c:extLst>
            </c:dLbl>
            <c:dLbl>
              <c:idx val="2"/>
              <c:layout>
                <c:manualLayout>
                  <c:x val="0"/>
                  <c:y val="-0.106831004803512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6B-4D95-BAAC-17C464929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trimestre'!$C$378:$C$380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'Estadísticas 1er trimestre'!$D$378:$D$380</c:f>
              <c:numCache>
                <c:formatCode>General</c:formatCode>
                <c:ptCount val="3"/>
                <c:pt idx="0">
                  <c:v>148</c:v>
                </c:pt>
                <c:pt idx="1">
                  <c:v>76</c:v>
                </c:pt>
                <c:pt idx="2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B-4D95-BAAC-17C464929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6751312"/>
        <c:axId val="706754552"/>
        <c:axId val="0"/>
      </c:bar3DChart>
      <c:catAx>
        <c:axId val="70675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6754552"/>
        <c:crosses val="autoZero"/>
        <c:auto val="1"/>
        <c:lblAlgn val="ctr"/>
        <c:lblOffset val="100"/>
        <c:noMultiLvlLbl val="0"/>
      </c:catAx>
      <c:valAx>
        <c:axId val="7067545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675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'Estadísticas 1er trimestre'!$F$67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2777777777777778E-2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trimestre'!$C$68:$C$70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'Estadísticas 1er trimestre'!$F$68:$F$70</c:f>
              <c:numCache>
                <c:formatCode>General</c:formatCode>
                <c:ptCount val="3"/>
                <c:pt idx="0">
                  <c:v>33</c:v>
                </c:pt>
                <c:pt idx="1">
                  <c:v>208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'Estadísticas 1er trimestre'!$G$67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trimestre'!$C$68:$C$70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'Estadísticas 1er trimestre'!$G$68:$G$70</c:f>
              <c:numCache>
                <c:formatCode>General</c:formatCode>
                <c:ptCount val="3"/>
                <c:pt idx="0">
                  <c:v>28</c:v>
                </c:pt>
                <c:pt idx="1">
                  <c:v>170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'Estadísticas 1er trimestre'!$F$106</c:f>
              <c:strCache>
                <c:ptCount val="1"/>
                <c:pt idx="0">
                  <c:v>Vistas 
Conciliato-rias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trimestre'!$E$107:$E$109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'Estadísticas 1er trimestre'!$F$107:$F$109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1er trimestre'!$H$106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trimestre'!$E$107:$E$109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'Estadísticas 1er trimestre'!$H$107:$H$109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33333333333334"/>
          <c:y val="0.1341282374420435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'Estadísticas 1er trimestre'!$F$114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'Estadísticas 1er trimestre'!$E$115:$E$117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'Estadísticas 1er trimestre'!$F$115:$F$117</c:f>
              <c:numCache>
                <c:formatCode>General</c:formatCode>
                <c:ptCount val="3"/>
                <c:pt idx="0">
                  <c:v>9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Enero 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'Estadísticas 1er trimestre'!$D$143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24BE-4972-8174-DA3C3F2FF5FC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2"/>
              <c:layout>
                <c:manualLayout>
                  <c:x val="7.4999999999999997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E-4972-8174-DA3C3F2FF5FC}"/>
                </c:ext>
              </c:extLst>
            </c:dLbl>
            <c:dLbl>
              <c:idx val="3"/>
              <c:layout>
                <c:manualLayout>
                  <c:x val="8.8888888888888989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trimestre'!$C$144:$C$147</c:f>
              <c:strCache>
                <c:ptCount val="4"/>
                <c:pt idx="0">
                  <c:v>Inserciones a nuevos usuarios</c:v>
                </c:pt>
                <c:pt idx="1">
                  <c:v>Inspecciones de partes</c:v>
                </c:pt>
                <c:pt idx="2">
                  <c:v>Inspecciones de oficios</c:v>
                </c:pt>
                <c:pt idx="3">
                  <c:v>Notificaciones a usuarios. </c:v>
                </c:pt>
              </c:strCache>
            </c:strRef>
          </c:cat>
          <c:val>
            <c:numRef>
              <c:f>'Estadísticas 1er trimestre'!$D$144:$D$147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Febrero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'Estadísticas 1er trimestre'!$D$158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trimestre'!$C$159:$C$162</c:f>
              <c:strCache>
                <c:ptCount val="4"/>
                <c:pt idx="0">
                  <c:v>Inserciones a nuevos usuarios</c:v>
                </c:pt>
                <c:pt idx="1">
                  <c:v>Inspecciones de partes</c:v>
                </c:pt>
                <c:pt idx="2">
                  <c:v>Inspecciones de oficios</c:v>
                </c:pt>
                <c:pt idx="3">
                  <c:v>Notificaciones a usuarios. </c:v>
                </c:pt>
              </c:strCache>
            </c:strRef>
          </c:cat>
          <c:val>
            <c:numRef>
              <c:f>'Estadísticas 1er trimestre'!$D$159:$D$162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Marzo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3408779368166025"/>
          <c:y val="0.13594306049822064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'Estadísticas 1er trimestre'!$D$169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1er trimestre'!$C$170:$C$173</c:f>
              <c:strCache>
                <c:ptCount val="4"/>
                <c:pt idx="0">
                  <c:v>Inserciones a nuevos usuarios</c:v>
                </c:pt>
                <c:pt idx="1">
                  <c:v>Inspecciones de partes</c:v>
                </c:pt>
                <c:pt idx="2">
                  <c:v>Inspecciones de oficios</c:v>
                </c:pt>
                <c:pt idx="3">
                  <c:v>Notificaciones a usuarios. </c:v>
                </c:pt>
              </c:strCache>
            </c:strRef>
          </c:cat>
          <c:val>
            <c:numRef>
              <c:f>'Estadísticas 1er trimestre'!$D$170:$D$173</c:f>
              <c:numCache>
                <c:formatCode>General</c:formatCode>
                <c:ptCount val="4"/>
                <c:pt idx="0">
                  <c:v>18</c:v>
                </c:pt>
                <c:pt idx="1">
                  <c:v>1</c:v>
                </c:pt>
                <c:pt idx="2">
                  <c:v>0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2.emf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72</xdr:row>
      <xdr:rowOff>146958</xdr:rowOff>
    </xdr:from>
    <xdr:to>
      <xdr:col>3</xdr:col>
      <xdr:colOff>76201</xdr:colOff>
      <xdr:row>87</xdr:row>
      <xdr:rowOff>156482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366713</xdr:colOff>
      <xdr:row>72</xdr:row>
      <xdr:rowOff>142875</xdr:rowOff>
    </xdr:from>
    <xdr:to>
      <xdr:col>6</xdr:col>
      <xdr:colOff>514350</xdr:colOff>
      <xdr:row>87</xdr:row>
      <xdr:rowOff>176892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768804</xdr:colOff>
      <xdr:row>72</xdr:row>
      <xdr:rowOff>157843</xdr:rowOff>
    </xdr:from>
    <xdr:to>
      <xdr:col>10</xdr:col>
      <xdr:colOff>73480</xdr:colOff>
      <xdr:row>87</xdr:row>
      <xdr:rowOff>148317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523874</xdr:colOff>
      <xdr:row>118</xdr:row>
      <xdr:rowOff>180975</xdr:rowOff>
    </xdr:from>
    <xdr:to>
      <xdr:col>9</xdr:col>
      <xdr:colOff>685799</xdr:colOff>
      <xdr:row>135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9524</xdr:colOff>
      <xdr:row>118</xdr:row>
      <xdr:rowOff>180975</xdr:rowOff>
    </xdr:from>
    <xdr:to>
      <xdr:col>6</xdr:col>
      <xdr:colOff>285749</xdr:colOff>
      <xdr:row>135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57151</xdr:colOff>
      <xdr:row>119</xdr:row>
      <xdr:rowOff>0</xdr:rowOff>
    </xdr:from>
    <xdr:to>
      <xdr:col>2</xdr:col>
      <xdr:colOff>2152650</xdr:colOff>
      <xdr:row>135</xdr:row>
      <xdr:rowOff>38101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204106</xdr:colOff>
      <xdr:row>138</xdr:row>
      <xdr:rowOff>285752</xdr:rowOff>
    </xdr:from>
    <xdr:to>
      <xdr:col>9</xdr:col>
      <xdr:colOff>647699</xdr:colOff>
      <xdr:row>151</xdr:row>
      <xdr:rowOff>13608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299357</xdr:colOff>
      <xdr:row>152</xdr:row>
      <xdr:rowOff>180295</xdr:rowOff>
    </xdr:from>
    <xdr:to>
      <xdr:col>9</xdr:col>
      <xdr:colOff>678996</xdr:colOff>
      <xdr:row>163</xdr:row>
      <xdr:rowOff>81642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108858</xdr:colOff>
      <xdr:row>164</xdr:row>
      <xdr:rowOff>146276</xdr:rowOff>
    </xdr:from>
    <xdr:to>
      <xdr:col>10</xdr:col>
      <xdr:colOff>57152</xdr:colOff>
      <xdr:row>175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762000</xdr:colOff>
      <xdr:row>181</xdr:row>
      <xdr:rowOff>95250</xdr:rowOff>
    </xdr:from>
    <xdr:to>
      <xdr:col>9</xdr:col>
      <xdr:colOff>638175</xdr:colOff>
      <xdr:row>196</xdr:row>
      <xdr:rowOff>104775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209550</xdr:colOff>
      <xdr:row>199</xdr:row>
      <xdr:rowOff>76201</xdr:rowOff>
    </xdr:from>
    <xdr:to>
      <xdr:col>9</xdr:col>
      <xdr:colOff>619125</xdr:colOff>
      <xdr:row>213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A886C09-EBB1-679C-8ABB-C7316094F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228599</xdr:colOff>
      <xdr:row>215</xdr:row>
      <xdr:rowOff>171450</xdr:rowOff>
    </xdr:from>
    <xdr:to>
      <xdr:col>9</xdr:col>
      <xdr:colOff>657224</xdr:colOff>
      <xdr:row>230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F89311-5D15-6D2A-A3B4-D6C1CDE0B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190501</xdr:colOff>
      <xdr:row>233</xdr:row>
      <xdr:rowOff>14287</xdr:rowOff>
    </xdr:from>
    <xdr:to>
      <xdr:col>9</xdr:col>
      <xdr:colOff>676275</xdr:colOff>
      <xdr:row>252</xdr:row>
      <xdr:rowOff>95250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004E42E-CEFD-3EAF-853A-8E4FAB935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166008</xdr:colOff>
      <xdr:row>255</xdr:row>
      <xdr:rowOff>6803</xdr:rowOff>
    </xdr:from>
    <xdr:to>
      <xdr:col>9</xdr:col>
      <xdr:colOff>661308</xdr:colOff>
      <xdr:row>269</xdr:row>
      <xdr:rowOff>16328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C3080D6F-B0E1-906E-7BFF-71D875F5F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142876</xdr:colOff>
      <xdr:row>270</xdr:row>
      <xdr:rowOff>4762</xdr:rowOff>
    </xdr:from>
    <xdr:to>
      <xdr:col>9</xdr:col>
      <xdr:colOff>647700</xdr:colOff>
      <xdr:row>282</xdr:row>
      <xdr:rowOff>119062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4A2CA2D-ECDA-550F-9989-19AEF52E7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38100</xdr:colOff>
      <xdr:row>334</xdr:row>
      <xdr:rowOff>185736</xdr:rowOff>
    </xdr:from>
    <xdr:to>
      <xdr:col>9</xdr:col>
      <xdr:colOff>238125</xdr:colOff>
      <xdr:row>349</xdr:row>
      <xdr:rowOff>166687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408214</xdr:colOff>
      <xdr:row>295</xdr:row>
      <xdr:rowOff>238126</xdr:rowOff>
    </xdr:from>
    <xdr:to>
      <xdr:col>9</xdr:col>
      <xdr:colOff>276225</xdr:colOff>
      <xdr:row>308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394607</xdr:colOff>
      <xdr:row>308</xdr:row>
      <xdr:rowOff>114299</xdr:rowOff>
    </xdr:from>
    <xdr:to>
      <xdr:col>9</xdr:col>
      <xdr:colOff>295275</xdr:colOff>
      <xdr:row>318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2E85DEA-F136-631A-4D72-DEE2EE06C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367392</xdr:colOff>
      <xdr:row>319</xdr:row>
      <xdr:rowOff>150359</xdr:rowOff>
    </xdr:from>
    <xdr:to>
      <xdr:col>9</xdr:col>
      <xdr:colOff>353785</xdr:colOff>
      <xdr:row>331</xdr:row>
      <xdr:rowOff>176893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102ED66-8ADD-BDE2-F004-5B996D5A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47625</xdr:colOff>
      <xdr:row>352</xdr:row>
      <xdr:rowOff>19049</xdr:rowOff>
    </xdr:from>
    <xdr:to>
      <xdr:col>9</xdr:col>
      <xdr:colOff>295275</xdr:colOff>
      <xdr:row>370</xdr:row>
      <xdr:rowOff>23812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CAD2CDF5-74E9-36F1-E063-84F2D98C0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919162</xdr:colOff>
      <xdr:row>373</xdr:row>
      <xdr:rowOff>190498</xdr:rowOff>
    </xdr:from>
    <xdr:to>
      <xdr:col>9</xdr:col>
      <xdr:colOff>380999</xdr:colOff>
      <xdr:row>390</xdr:row>
      <xdr:rowOff>80962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6C2AEE9B-5F62-5D78-53BD-C17F63B34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5</xdr:col>
      <xdr:colOff>0</xdr:colOff>
      <xdr:row>394</xdr:row>
      <xdr:rowOff>0</xdr:rowOff>
    </xdr:from>
    <xdr:to>
      <xdr:col>6</xdr:col>
      <xdr:colOff>1152525</xdr:colOff>
      <xdr:row>404</xdr:row>
      <xdr:rowOff>57150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567D30C-E395-4E8C-93EF-8B15FA77C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8" y="75938063"/>
          <a:ext cx="1914525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398</xdr:row>
      <xdr:rowOff>0</xdr:rowOff>
    </xdr:from>
    <xdr:to>
      <xdr:col>8</xdr:col>
      <xdr:colOff>238124</xdr:colOff>
      <xdr:row>400</xdr:row>
      <xdr:rowOff>152400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48C30A-5CC5-43FC-9A8A-49A64DFF8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76700063"/>
          <a:ext cx="109537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6</xdr:col>
      <xdr:colOff>409575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1:N381"/>
  <sheetViews>
    <sheetView tabSelected="1" topLeftCell="A16" zoomScale="70" zoomScaleNormal="70" workbookViewId="0">
      <selection activeCell="D372" sqref="D372"/>
    </sheetView>
  </sheetViews>
  <sheetFormatPr baseColWidth="10" defaultRowHeight="15" x14ac:dyDescent="0.25"/>
  <cols>
    <col min="2" max="2" width="6.7109375" customWidth="1"/>
    <col min="3" max="3" width="35.85546875" customWidth="1"/>
    <col min="4" max="4" width="15.42578125" customWidth="1"/>
    <col min="5" max="5" width="14.5703125" customWidth="1"/>
    <col min="7" max="7" width="20.28515625" customWidth="1"/>
    <col min="8" max="8" width="13" customWidth="1"/>
    <col min="9" max="9" width="13.28515625" customWidth="1"/>
  </cols>
  <sheetData>
    <row r="1" spans="1:12" x14ac:dyDescent="0.25">
      <c r="A1" s="139"/>
      <c r="B1" s="139"/>
      <c r="C1" s="139"/>
      <c r="D1" s="139"/>
      <c r="E1" s="139"/>
      <c r="F1" s="139"/>
      <c r="G1" s="139"/>
      <c r="H1" s="139"/>
    </row>
    <row r="2" spans="1:12" x14ac:dyDescent="0.25">
      <c r="A2" s="139"/>
      <c r="B2" s="139"/>
      <c r="C2" s="139"/>
      <c r="D2" s="139"/>
      <c r="E2" s="139"/>
      <c r="F2" s="139"/>
      <c r="G2" s="139"/>
      <c r="H2" s="139"/>
    </row>
    <row r="3" spans="1:12" x14ac:dyDescent="0.25">
      <c r="A3" s="139"/>
      <c r="B3" s="139"/>
      <c r="C3" s="139"/>
      <c r="D3" s="139"/>
      <c r="E3" s="139"/>
      <c r="F3" s="139"/>
      <c r="G3" s="139"/>
      <c r="H3" s="139"/>
    </row>
    <row r="4" spans="1:12" x14ac:dyDescent="0.25">
      <c r="A4" s="139"/>
      <c r="B4" s="139"/>
      <c r="C4" s="139"/>
      <c r="D4" s="139"/>
      <c r="E4" s="139"/>
      <c r="F4" s="139"/>
      <c r="G4" s="139"/>
      <c r="H4" s="139"/>
    </row>
    <row r="5" spans="1:12" x14ac:dyDescent="0.25">
      <c r="A5" s="139"/>
      <c r="B5" s="139"/>
      <c r="C5" s="139"/>
      <c r="D5" s="139"/>
      <c r="E5" s="139"/>
      <c r="F5" s="139"/>
      <c r="G5" s="139"/>
      <c r="H5" s="139"/>
    </row>
    <row r="6" spans="1:12" x14ac:dyDescent="0.25">
      <c r="A6" s="140"/>
      <c r="B6" s="140"/>
      <c r="C6" s="140"/>
      <c r="D6" s="140"/>
      <c r="E6" s="140"/>
      <c r="F6" s="140"/>
      <c r="G6" s="140"/>
      <c r="H6" s="140"/>
    </row>
    <row r="7" spans="1:12" ht="28.5" x14ac:dyDescent="0.45">
      <c r="C7" s="109" t="s">
        <v>117</v>
      </c>
      <c r="D7" s="109"/>
    </row>
    <row r="8" spans="1:12" x14ac:dyDescent="0.25">
      <c r="A8" s="12"/>
    </row>
    <row r="9" spans="1:12" ht="23.25" x14ac:dyDescent="0.35">
      <c r="A9" s="34" t="s">
        <v>40</v>
      </c>
      <c r="D9" s="34"/>
    </row>
    <row r="11" spans="1:12" ht="15.75" x14ac:dyDescent="0.25">
      <c r="B11" s="1" t="s">
        <v>0</v>
      </c>
      <c r="C11" s="96"/>
    </row>
    <row r="12" spans="1:12" x14ac:dyDescent="0.25">
      <c r="D12" s="2" t="s">
        <v>9</v>
      </c>
      <c r="E12" s="1"/>
    </row>
    <row r="13" spans="1:12" x14ac:dyDescent="0.25">
      <c r="B13" s="110" t="s">
        <v>1</v>
      </c>
      <c r="C13" s="110" t="s">
        <v>2</v>
      </c>
      <c r="D13" s="120" t="s">
        <v>3</v>
      </c>
      <c r="E13" s="118" t="s">
        <v>4</v>
      </c>
      <c r="F13" s="119"/>
      <c r="G13" s="120" t="s">
        <v>5</v>
      </c>
      <c r="H13" s="110" t="s">
        <v>6</v>
      </c>
      <c r="L13" s="11"/>
    </row>
    <row r="14" spans="1:12" x14ac:dyDescent="0.25">
      <c r="B14" s="121"/>
      <c r="C14" s="121"/>
      <c r="D14" s="121"/>
      <c r="E14" s="4" t="s">
        <v>7</v>
      </c>
      <c r="F14" s="4" t="s">
        <v>8</v>
      </c>
      <c r="G14" s="121"/>
      <c r="H14" s="111"/>
    </row>
    <row r="15" spans="1:12" ht="43.5" customHeight="1" x14ac:dyDescent="0.25">
      <c r="B15" s="7">
        <v>1</v>
      </c>
      <c r="C15" s="13" t="s">
        <v>10</v>
      </c>
      <c r="D15" s="7">
        <v>7</v>
      </c>
      <c r="E15" s="8">
        <v>1</v>
      </c>
      <c r="F15" s="8">
        <v>6</v>
      </c>
      <c r="G15" s="15" t="s">
        <v>11</v>
      </c>
      <c r="H15" s="16" t="s">
        <v>12</v>
      </c>
    </row>
    <row r="16" spans="1:12" ht="45" customHeight="1" x14ac:dyDescent="0.25">
      <c r="B16" s="9">
        <v>2</v>
      </c>
      <c r="C16" s="14" t="s">
        <v>13</v>
      </c>
      <c r="D16" s="17">
        <v>31</v>
      </c>
      <c r="E16" s="8">
        <v>19</v>
      </c>
      <c r="F16" s="18">
        <v>12</v>
      </c>
      <c r="G16" s="19" t="s">
        <v>14</v>
      </c>
      <c r="H16" s="20" t="s">
        <v>15</v>
      </c>
    </row>
    <row r="17" spans="2:10" ht="77.25" customHeight="1" x14ac:dyDescent="0.25">
      <c r="B17" s="5">
        <v>3</v>
      </c>
      <c r="C17" s="10" t="s">
        <v>16</v>
      </c>
      <c r="D17" s="8">
        <v>23</v>
      </c>
      <c r="E17" s="8">
        <v>13</v>
      </c>
      <c r="F17" s="8">
        <v>10</v>
      </c>
      <c r="G17" s="21" t="s">
        <v>18</v>
      </c>
      <c r="H17" s="22" t="s">
        <v>17</v>
      </c>
    </row>
    <row r="18" spans="2:10" ht="33.75" customHeight="1" x14ac:dyDescent="0.25">
      <c r="B18" s="122" t="s">
        <v>66</v>
      </c>
      <c r="C18" s="123"/>
      <c r="D18" s="4">
        <f>+E18+F18</f>
        <v>61</v>
      </c>
      <c r="E18" s="4">
        <f>SUM(E15:E17)</f>
        <v>33</v>
      </c>
      <c r="F18" s="4">
        <f>SUM(F15:F17)</f>
        <v>28</v>
      </c>
      <c r="G18" s="6"/>
      <c r="H18" s="6"/>
    </row>
    <row r="19" spans="2:10" ht="33.75" customHeight="1" x14ac:dyDescent="0.25">
      <c r="B19" s="141"/>
      <c r="C19" s="141"/>
      <c r="D19" s="142"/>
      <c r="E19" s="142"/>
      <c r="F19" s="142"/>
      <c r="G19" s="143"/>
      <c r="H19" s="143"/>
    </row>
    <row r="20" spans="2:10" ht="33.75" customHeight="1" x14ac:dyDescent="0.25">
      <c r="B20" s="141"/>
      <c r="C20" s="141"/>
      <c r="D20" s="142"/>
      <c r="E20" s="142"/>
      <c r="F20" s="142"/>
      <c r="G20" s="143"/>
      <c r="H20" s="143"/>
    </row>
    <row r="21" spans="2:10" ht="33.75" customHeight="1" x14ac:dyDescent="0.25">
      <c r="B21" s="141"/>
      <c r="C21" s="141"/>
      <c r="D21" s="142"/>
      <c r="E21" s="142"/>
      <c r="F21" s="142"/>
      <c r="G21" s="143"/>
      <c r="H21" s="143"/>
    </row>
    <row r="22" spans="2:10" ht="33.75" customHeight="1" x14ac:dyDescent="0.25">
      <c r="B22" s="141"/>
      <c r="C22" s="141"/>
      <c r="D22" s="142"/>
      <c r="E22" s="142"/>
      <c r="F22" s="142"/>
      <c r="G22" s="143"/>
      <c r="H22" s="143"/>
    </row>
    <row r="25" spans="2:10" x14ac:dyDescent="0.25">
      <c r="D25" s="2" t="s">
        <v>19</v>
      </c>
      <c r="E25" s="1"/>
    </row>
    <row r="26" spans="2:10" x14ac:dyDescent="0.25">
      <c r="B26" s="112" t="s">
        <v>1</v>
      </c>
      <c r="C26" s="114" t="s">
        <v>2</v>
      </c>
      <c r="D26" s="116" t="s">
        <v>3</v>
      </c>
      <c r="E26" s="118" t="s">
        <v>4</v>
      </c>
      <c r="F26" s="119"/>
      <c r="G26" s="120" t="s">
        <v>5</v>
      </c>
      <c r="H26" s="110" t="s">
        <v>6</v>
      </c>
    </row>
    <row r="27" spans="2:10" x14ac:dyDescent="0.25">
      <c r="B27" s="113"/>
      <c r="C27" s="115"/>
      <c r="D27" s="117"/>
      <c r="E27" s="3" t="s">
        <v>7</v>
      </c>
      <c r="F27" s="3" t="s">
        <v>8</v>
      </c>
      <c r="G27" s="111"/>
      <c r="H27" s="111"/>
    </row>
    <row r="28" spans="2:10" ht="45" x14ac:dyDescent="0.25">
      <c r="B28" s="24">
        <v>1</v>
      </c>
      <c r="C28" s="25" t="s">
        <v>20</v>
      </c>
      <c r="D28" s="31">
        <v>68</v>
      </c>
      <c r="E28" s="31">
        <v>29</v>
      </c>
      <c r="F28" s="31">
        <v>39</v>
      </c>
      <c r="G28" s="25" t="s">
        <v>21</v>
      </c>
      <c r="H28" s="30" t="s">
        <v>31</v>
      </c>
    </row>
    <row r="29" spans="2:10" ht="44.25" customHeight="1" x14ac:dyDescent="0.25">
      <c r="B29" s="24">
        <f>+B28+1</f>
        <v>2</v>
      </c>
      <c r="C29" s="25" t="s">
        <v>22</v>
      </c>
      <c r="D29" s="31">
        <v>152</v>
      </c>
      <c r="E29" s="31">
        <v>90</v>
      </c>
      <c r="F29" s="31">
        <v>52</v>
      </c>
      <c r="G29" s="23" t="s">
        <v>23</v>
      </c>
      <c r="H29" s="30" t="s">
        <v>29</v>
      </c>
    </row>
    <row r="30" spans="2:10" ht="42" customHeight="1" x14ac:dyDescent="0.25">
      <c r="B30" s="24">
        <f t="shared" ref="B30" si="0">+B29+1</f>
        <v>3</v>
      </c>
      <c r="C30" s="35" t="s">
        <v>24</v>
      </c>
      <c r="D30" s="31">
        <v>43</v>
      </c>
      <c r="E30" s="31">
        <v>17</v>
      </c>
      <c r="F30" s="31">
        <v>24</v>
      </c>
      <c r="G30" s="23" t="s">
        <v>25</v>
      </c>
      <c r="H30" s="23" t="s">
        <v>30</v>
      </c>
    </row>
    <row r="31" spans="2:10" ht="47.25" customHeight="1" x14ac:dyDescent="0.25">
      <c r="B31" s="24">
        <v>4</v>
      </c>
      <c r="C31" s="25" t="s">
        <v>32</v>
      </c>
      <c r="D31" s="27">
        <v>25</v>
      </c>
      <c r="E31" s="28">
        <v>14</v>
      </c>
      <c r="F31" s="28">
        <v>13</v>
      </c>
      <c r="G31" s="23" t="s">
        <v>33</v>
      </c>
      <c r="H31" s="32" t="s">
        <v>34</v>
      </c>
    </row>
    <row r="32" spans="2:10" ht="47.25" customHeight="1" x14ac:dyDescent="0.25">
      <c r="B32" s="24">
        <v>5</v>
      </c>
      <c r="C32" s="25" t="s">
        <v>35</v>
      </c>
      <c r="D32" s="27">
        <v>45</v>
      </c>
      <c r="E32" s="28">
        <v>29</v>
      </c>
      <c r="F32" s="28">
        <v>16</v>
      </c>
      <c r="G32" s="23" t="s">
        <v>33</v>
      </c>
      <c r="H32" s="32" t="s">
        <v>36</v>
      </c>
      <c r="J32" s="33"/>
    </row>
    <row r="33" spans="2:9" ht="47.25" customHeight="1" x14ac:dyDescent="0.25">
      <c r="B33" s="24">
        <v>6</v>
      </c>
      <c r="C33" s="26" t="s">
        <v>20</v>
      </c>
      <c r="D33" s="27">
        <v>36</v>
      </c>
      <c r="E33" s="28">
        <v>19</v>
      </c>
      <c r="F33" s="28">
        <v>14</v>
      </c>
      <c r="G33" s="29" t="s">
        <v>37</v>
      </c>
      <c r="H33" s="32" t="s">
        <v>38</v>
      </c>
    </row>
    <row r="34" spans="2:9" ht="57.75" customHeight="1" x14ac:dyDescent="0.25">
      <c r="B34" s="24">
        <v>7</v>
      </c>
      <c r="C34" s="25" t="s">
        <v>26</v>
      </c>
      <c r="D34" s="31">
        <v>22</v>
      </c>
      <c r="E34" s="31">
        <v>10</v>
      </c>
      <c r="F34" s="31">
        <v>12</v>
      </c>
      <c r="G34" s="23" t="s">
        <v>27</v>
      </c>
      <c r="H34" s="25" t="s">
        <v>28</v>
      </c>
    </row>
    <row r="35" spans="2:9" ht="30.75" customHeight="1" x14ac:dyDescent="0.25">
      <c r="B35" s="122" t="s">
        <v>67</v>
      </c>
      <c r="C35" s="123"/>
      <c r="D35" s="4">
        <f>+E35+F35</f>
        <v>378</v>
      </c>
      <c r="E35" s="4">
        <f>SUM(E28:E34)</f>
        <v>208</v>
      </c>
      <c r="F35" s="4">
        <f>SUM(F28:F34)</f>
        <v>170</v>
      </c>
      <c r="G35" s="6"/>
      <c r="H35" s="6"/>
    </row>
    <row r="36" spans="2:9" ht="30.75" customHeight="1" x14ac:dyDescent="0.25">
      <c r="B36" s="141"/>
      <c r="C36" s="141"/>
      <c r="D36" s="142"/>
      <c r="E36" s="142"/>
      <c r="F36" s="142"/>
      <c r="G36" s="143"/>
      <c r="H36" s="143"/>
      <c r="I36" s="140"/>
    </row>
    <row r="37" spans="2:9" ht="30.75" customHeight="1" x14ac:dyDescent="0.25">
      <c r="B37" s="141"/>
      <c r="C37" s="141"/>
      <c r="D37" s="142"/>
      <c r="E37" s="142"/>
      <c r="F37" s="142"/>
      <c r="G37" s="143"/>
      <c r="H37" s="143"/>
      <c r="I37" s="140"/>
    </row>
    <row r="38" spans="2:9" ht="30.75" customHeight="1" x14ac:dyDescent="0.25">
      <c r="B38" s="141"/>
      <c r="C38" s="141"/>
      <c r="D38" s="142"/>
      <c r="E38" s="142"/>
      <c r="F38" s="142"/>
      <c r="G38" s="143"/>
      <c r="H38" s="143"/>
      <c r="I38" s="140"/>
    </row>
    <row r="39" spans="2:9" ht="30.75" customHeight="1" x14ac:dyDescent="0.25">
      <c r="B39" s="141"/>
      <c r="C39" s="141"/>
      <c r="D39" s="142"/>
      <c r="E39" s="142"/>
      <c r="F39" s="142"/>
      <c r="G39" s="143"/>
      <c r="H39" s="143"/>
      <c r="I39" s="140"/>
    </row>
    <row r="40" spans="2:9" ht="30.75" customHeight="1" x14ac:dyDescent="0.25">
      <c r="B40" s="141"/>
      <c r="C40" s="141"/>
      <c r="D40" s="142"/>
      <c r="E40" s="142"/>
      <c r="F40" s="142"/>
      <c r="G40" s="143"/>
      <c r="H40" s="143"/>
      <c r="I40" s="140"/>
    </row>
    <row r="41" spans="2:9" ht="30.75" customHeight="1" x14ac:dyDescent="0.25">
      <c r="B41" s="141"/>
      <c r="C41" s="141"/>
      <c r="D41" s="142"/>
      <c r="E41" s="142"/>
      <c r="F41" s="142"/>
      <c r="G41" s="143"/>
      <c r="H41" s="143"/>
      <c r="I41" s="140"/>
    </row>
    <row r="42" spans="2:9" ht="30.75" customHeight="1" x14ac:dyDescent="0.25">
      <c r="B42" s="141"/>
      <c r="C42" s="141"/>
      <c r="D42" s="142"/>
      <c r="E42" s="142"/>
      <c r="F42" s="142"/>
      <c r="G42" s="143"/>
      <c r="H42" s="143"/>
      <c r="I42" s="140"/>
    </row>
    <row r="43" spans="2:9" ht="30.75" customHeight="1" x14ac:dyDescent="0.25">
      <c r="B43" s="141"/>
      <c r="C43" s="141"/>
      <c r="D43" s="142"/>
      <c r="E43" s="142"/>
      <c r="F43" s="142"/>
      <c r="G43" s="143"/>
      <c r="H43" s="143"/>
      <c r="I43" s="140"/>
    </row>
    <row r="44" spans="2:9" ht="30.75" customHeight="1" x14ac:dyDescent="0.25">
      <c r="B44" s="141"/>
      <c r="C44" s="141"/>
      <c r="D44" s="142"/>
      <c r="E44" s="142"/>
      <c r="F44" s="142"/>
      <c r="G44" s="143"/>
      <c r="H44" s="143"/>
      <c r="I44" s="140"/>
    </row>
    <row r="45" spans="2:9" ht="30.75" customHeight="1" x14ac:dyDescent="0.25">
      <c r="B45" s="141"/>
      <c r="C45" s="141"/>
      <c r="D45" s="142"/>
      <c r="E45" s="142"/>
      <c r="F45" s="142"/>
      <c r="G45" s="143"/>
      <c r="H45" s="143"/>
      <c r="I45" s="140"/>
    </row>
    <row r="47" spans="2:9" x14ac:dyDescent="0.25">
      <c r="D47" s="2" t="s">
        <v>39</v>
      </c>
      <c r="E47" s="1"/>
    </row>
    <row r="48" spans="2:9" x14ac:dyDescent="0.25">
      <c r="B48" s="112" t="s">
        <v>1</v>
      </c>
      <c r="C48" s="114" t="s">
        <v>2</v>
      </c>
      <c r="D48" s="116" t="s">
        <v>3</v>
      </c>
      <c r="E48" s="118" t="s">
        <v>4</v>
      </c>
      <c r="F48" s="119"/>
      <c r="G48" s="120" t="s">
        <v>5</v>
      </c>
      <c r="H48" s="110" t="s">
        <v>6</v>
      </c>
    </row>
    <row r="49" spans="2:8" x14ac:dyDescent="0.25">
      <c r="B49" s="113"/>
      <c r="C49" s="115"/>
      <c r="D49" s="117"/>
      <c r="E49" s="3" t="s">
        <v>7</v>
      </c>
      <c r="F49" s="3" t="s">
        <v>8</v>
      </c>
      <c r="G49" s="111"/>
      <c r="H49" s="111"/>
    </row>
    <row r="50" spans="2:8" ht="32.25" customHeight="1" x14ac:dyDescent="0.25">
      <c r="B50" s="31">
        <v>1</v>
      </c>
      <c r="C50" s="25" t="s">
        <v>20</v>
      </c>
      <c r="D50" s="31">
        <v>41</v>
      </c>
      <c r="E50" s="31">
        <v>22</v>
      </c>
      <c r="F50" s="31">
        <v>19</v>
      </c>
      <c r="G50" s="25" t="s">
        <v>41</v>
      </c>
      <c r="H50" s="14" t="s">
        <v>47</v>
      </c>
    </row>
    <row r="51" spans="2:8" ht="31.5" customHeight="1" x14ac:dyDescent="0.25">
      <c r="B51" s="31">
        <v>2</v>
      </c>
      <c r="C51" s="25" t="s">
        <v>42</v>
      </c>
      <c r="D51" s="31">
        <v>31</v>
      </c>
      <c r="E51" s="31">
        <v>4</v>
      </c>
      <c r="F51" s="31">
        <v>27</v>
      </c>
      <c r="G51" s="25" t="s">
        <v>11</v>
      </c>
      <c r="H51" s="14" t="s">
        <v>48</v>
      </c>
    </row>
    <row r="52" spans="2:8" ht="29.25" customHeight="1" x14ac:dyDescent="0.25">
      <c r="B52" s="31">
        <v>3</v>
      </c>
      <c r="C52" s="25" t="s">
        <v>43</v>
      </c>
      <c r="D52" s="31">
        <v>14</v>
      </c>
      <c r="E52" s="31">
        <v>8</v>
      </c>
      <c r="F52" s="31">
        <v>6</v>
      </c>
      <c r="G52" s="25" t="s">
        <v>44</v>
      </c>
      <c r="H52" s="25" t="s">
        <v>49</v>
      </c>
    </row>
    <row r="53" spans="2:8" ht="45" x14ac:dyDescent="0.25">
      <c r="B53" s="31">
        <v>4</v>
      </c>
      <c r="C53" s="36" t="s">
        <v>53</v>
      </c>
      <c r="D53" s="27">
        <v>34</v>
      </c>
      <c r="E53" s="28">
        <v>10</v>
      </c>
      <c r="F53" s="28">
        <v>24</v>
      </c>
      <c r="G53" s="25" t="s">
        <v>45</v>
      </c>
      <c r="H53" s="25" t="s">
        <v>50</v>
      </c>
    </row>
    <row r="54" spans="2:8" ht="43.5" customHeight="1" x14ac:dyDescent="0.25">
      <c r="B54" s="31">
        <v>5</v>
      </c>
      <c r="C54" s="25" t="s">
        <v>52</v>
      </c>
      <c r="D54" s="27">
        <v>30</v>
      </c>
      <c r="E54" s="28">
        <v>14</v>
      </c>
      <c r="F54" s="28">
        <v>16</v>
      </c>
      <c r="G54" s="25" t="s">
        <v>46</v>
      </c>
      <c r="H54" s="25" t="s">
        <v>51</v>
      </c>
    </row>
    <row r="55" spans="2:8" ht="29.25" customHeight="1" x14ac:dyDescent="0.25">
      <c r="B55" s="122" t="s">
        <v>65</v>
      </c>
      <c r="C55" s="123"/>
      <c r="D55" s="4">
        <f>+E55+F55</f>
        <v>150</v>
      </c>
      <c r="E55" s="4">
        <f>SUM(E48:E54)</f>
        <v>58</v>
      </c>
      <c r="F55" s="4">
        <f>SUM(F48:F54)</f>
        <v>92</v>
      </c>
      <c r="G55" s="6"/>
      <c r="H55" s="6"/>
    </row>
    <row r="56" spans="2:8" ht="29.25" customHeight="1" x14ac:dyDescent="0.25">
      <c r="B56" s="141"/>
      <c r="C56" s="141"/>
      <c r="D56" s="142"/>
      <c r="E56" s="142"/>
      <c r="F56" s="142"/>
      <c r="G56" s="143"/>
      <c r="H56" s="143"/>
    </row>
    <row r="57" spans="2:8" ht="29.25" customHeight="1" x14ac:dyDescent="0.25">
      <c r="B57" s="141"/>
      <c r="C57" s="141"/>
      <c r="D57" s="142"/>
      <c r="E57" s="142"/>
      <c r="F57" s="142"/>
      <c r="G57" s="143"/>
      <c r="H57" s="143"/>
    </row>
    <row r="58" spans="2:8" ht="29.25" customHeight="1" x14ac:dyDescent="0.25">
      <c r="B58" s="141"/>
      <c r="C58" s="141"/>
      <c r="D58" s="142"/>
      <c r="E58" s="142"/>
      <c r="F58" s="142"/>
      <c r="G58" s="143"/>
      <c r="H58" s="143"/>
    </row>
    <row r="59" spans="2:8" ht="29.25" customHeight="1" x14ac:dyDescent="0.25">
      <c r="B59" s="141"/>
      <c r="C59" s="141"/>
      <c r="D59" s="142"/>
      <c r="E59" s="142"/>
      <c r="F59" s="142"/>
      <c r="G59" s="143"/>
      <c r="H59" s="143"/>
    </row>
    <row r="60" spans="2:8" ht="29.25" customHeight="1" x14ac:dyDescent="0.25">
      <c r="B60" s="141"/>
      <c r="C60" s="141"/>
      <c r="D60" s="142"/>
      <c r="E60" s="142"/>
      <c r="F60" s="142"/>
      <c r="G60" s="143"/>
      <c r="H60" s="143"/>
    </row>
    <row r="61" spans="2:8" ht="29.25" customHeight="1" x14ac:dyDescent="0.25">
      <c r="B61" s="141"/>
      <c r="C61" s="141"/>
      <c r="D61" s="142"/>
      <c r="E61" s="142"/>
      <c r="F61" s="142"/>
      <c r="G61" s="143"/>
      <c r="H61" s="143"/>
    </row>
    <row r="62" spans="2:8" ht="29.25" customHeight="1" x14ac:dyDescent="0.25">
      <c r="B62" s="141"/>
      <c r="C62" s="141"/>
      <c r="D62" s="142"/>
      <c r="E62" s="142"/>
      <c r="F62" s="142"/>
      <c r="G62" s="143"/>
      <c r="H62" s="143"/>
    </row>
    <row r="65" spans="3:7" x14ac:dyDescent="0.25">
      <c r="C65" s="131" t="s">
        <v>59</v>
      </c>
      <c r="D65" s="131"/>
      <c r="E65" s="131"/>
      <c r="F65" s="131"/>
      <c r="G65" s="131"/>
    </row>
    <row r="67" spans="3:7" ht="29.25" customHeight="1" x14ac:dyDescent="0.25">
      <c r="C67" s="38" t="s">
        <v>57</v>
      </c>
      <c r="D67" s="39" t="s">
        <v>60</v>
      </c>
      <c r="E67" s="39" t="s">
        <v>61</v>
      </c>
      <c r="F67" s="38" t="s">
        <v>62</v>
      </c>
      <c r="G67" s="38" t="s">
        <v>63</v>
      </c>
    </row>
    <row r="68" spans="3:7" x14ac:dyDescent="0.25">
      <c r="C68" s="40" t="s">
        <v>54</v>
      </c>
      <c r="D68" s="41">
        <v>3</v>
      </c>
      <c r="E68" s="41">
        <v>61</v>
      </c>
      <c r="F68" s="41">
        <v>33</v>
      </c>
      <c r="G68" s="41">
        <v>28</v>
      </c>
    </row>
    <row r="69" spans="3:7" x14ac:dyDescent="0.25">
      <c r="C69" s="40" t="s">
        <v>55</v>
      </c>
      <c r="D69" s="41">
        <v>7</v>
      </c>
      <c r="E69" s="41">
        <v>378</v>
      </c>
      <c r="F69" s="41">
        <v>208</v>
      </c>
      <c r="G69" s="41">
        <v>170</v>
      </c>
    </row>
    <row r="70" spans="3:7" x14ac:dyDescent="0.25">
      <c r="C70" s="40" t="s">
        <v>56</v>
      </c>
      <c r="D70" s="41">
        <v>5</v>
      </c>
      <c r="E70" s="41">
        <v>150</v>
      </c>
      <c r="F70" s="41">
        <v>58</v>
      </c>
      <c r="G70" s="41">
        <v>92</v>
      </c>
    </row>
    <row r="71" spans="3:7" x14ac:dyDescent="0.25">
      <c r="C71" s="42" t="s">
        <v>64</v>
      </c>
      <c r="D71" s="43">
        <f>SUM(D68:D70)</f>
        <v>15</v>
      </c>
      <c r="E71" s="43">
        <f>SUM(E68:E70)</f>
        <v>589</v>
      </c>
      <c r="F71" s="43">
        <f>SUM(F68:F70)</f>
        <v>299</v>
      </c>
      <c r="G71" s="43">
        <f>SUM(G68:G70)</f>
        <v>290</v>
      </c>
    </row>
    <row r="72" spans="3:7" x14ac:dyDescent="0.25">
      <c r="C72" s="144"/>
      <c r="D72" s="145"/>
      <c r="E72" s="145"/>
      <c r="F72" s="145"/>
      <c r="G72" s="145"/>
    </row>
    <row r="73" spans="3:7" x14ac:dyDescent="0.25">
      <c r="C73" s="144"/>
      <c r="D73" s="145"/>
      <c r="E73" s="145"/>
      <c r="F73" s="145"/>
      <c r="G73" s="145"/>
    </row>
    <row r="103" spans="1:9" ht="23.25" x14ac:dyDescent="0.35">
      <c r="A103" s="34" t="s">
        <v>68</v>
      </c>
      <c r="B103" s="94"/>
    </row>
    <row r="105" spans="1:9" ht="15.75" x14ac:dyDescent="0.25">
      <c r="C105" s="135" t="s">
        <v>108</v>
      </c>
      <c r="D105" s="135"/>
      <c r="E105" s="135"/>
      <c r="F105" s="135"/>
      <c r="G105" s="135"/>
      <c r="H105" s="135"/>
    </row>
    <row r="106" spans="1:9" ht="48" customHeight="1" x14ac:dyDescent="0.25">
      <c r="D106" s="95" t="s">
        <v>1</v>
      </c>
      <c r="E106" s="95" t="s">
        <v>57</v>
      </c>
      <c r="F106" s="95" t="s">
        <v>110</v>
      </c>
      <c r="G106" s="95" t="s">
        <v>69</v>
      </c>
      <c r="H106" s="95" t="s">
        <v>70</v>
      </c>
      <c r="I106" s="95" t="s">
        <v>109</v>
      </c>
    </row>
    <row r="107" spans="1:9" ht="15.75" x14ac:dyDescent="0.25">
      <c r="D107" s="93">
        <v>1</v>
      </c>
      <c r="E107" s="93" t="s">
        <v>54</v>
      </c>
      <c r="F107" s="93">
        <v>2</v>
      </c>
      <c r="G107" s="93">
        <v>0</v>
      </c>
      <c r="H107" s="93">
        <v>1</v>
      </c>
      <c r="I107" s="93">
        <v>0</v>
      </c>
    </row>
    <row r="108" spans="1:9" ht="15.75" x14ac:dyDescent="0.25">
      <c r="D108" s="93">
        <v>2</v>
      </c>
      <c r="E108" s="93" t="s">
        <v>55</v>
      </c>
      <c r="F108" s="93">
        <v>2</v>
      </c>
      <c r="G108" s="93" t="s">
        <v>73</v>
      </c>
      <c r="H108" s="93">
        <v>0</v>
      </c>
      <c r="I108" s="93">
        <v>1</v>
      </c>
    </row>
    <row r="109" spans="1:9" ht="15.75" x14ac:dyDescent="0.25">
      <c r="D109" s="93">
        <v>3</v>
      </c>
      <c r="E109" s="93" t="s">
        <v>56</v>
      </c>
      <c r="F109" s="93">
        <v>0</v>
      </c>
      <c r="G109" s="93">
        <v>0</v>
      </c>
      <c r="H109" s="93">
        <v>0</v>
      </c>
      <c r="I109" s="93">
        <v>0</v>
      </c>
    </row>
    <row r="110" spans="1:9" x14ac:dyDescent="0.25">
      <c r="D110" s="1" t="s">
        <v>64</v>
      </c>
      <c r="E110" s="37">
        <f>SUM(F107:F109)</f>
        <v>4</v>
      </c>
      <c r="F110" s="37">
        <f>SUM(G107:G109)</f>
        <v>0</v>
      </c>
      <c r="G110" s="37">
        <f>SUM(H107:H109)</f>
        <v>1</v>
      </c>
      <c r="H110" s="37">
        <f>SUM(I107:I109)</f>
        <v>1</v>
      </c>
    </row>
    <row r="113" spans="4:7" ht="16.5" thickBot="1" x14ac:dyDescent="0.3">
      <c r="D113" s="126" t="s">
        <v>71</v>
      </c>
      <c r="E113" s="126"/>
      <c r="F113" s="126"/>
      <c r="G113" s="126"/>
    </row>
    <row r="114" spans="4:7" ht="16.5" thickBot="1" x14ac:dyDescent="0.3">
      <c r="D114" s="46" t="s">
        <v>1</v>
      </c>
      <c r="E114" s="47" t="s">
        <v>57</v>
      </c>
      <c r="F114" s="47" t="s">
        <v>58</v>
      </c>
    </row>
    <row r="115" spans="4:7" ht="16.5" thickBot="1" x14ac:dyDescent="0.3">
      <c r="D115" s="44">
        <v>1</v>
      </c>
      <c r="E115" s="45" t="s">
        <v>54</v>
      </c>
      <c r="F115" s="45">
        <v>9</v>
      </c>
    </row>
    <row r="116" spans="4:7" ht="16.5" thickBot="1" x14ac:dyDescent="0.3">
      <c r="D116" s="44">
        <v>2</v>
      </c>
      <c r="E116" s="45" t="s">
        <v>55</v>
      </c>
      <c r="F116" s="45">
        <v>6</v>
      </c>
    </row>
    <row r="117" spans="4:7" ht="16.5" thickBot="1" x14ac:dyDescent="0.3">
      <c r="D117" s="48">
        <v>3</v>
      </c>
      <c r="E117" s="45" t="s">
        <v>56</v>
      </c>
      <c r="F117" s="49">
        <v>10</v>
      </c>
    </row>
    <row r="139" spans="1:4" ht="23.25" x14ac:dyDescent="0.35">
      <c r="A139" s="136" t="s">
        <v>115</v>
      </c>
      <c r="B139" s="136"/>
      <c r="C139" s="136"/>
    </row>
    <row r="142" spans="1:4" ht="15.75" thickBot="1" x14ac:dyDescent="0.3">
      <c r="C142" s="50">
        <v>44927</v>
      </c>
    </row>
    <row r="143" spans="1:4" ht="16.5" thickBot="1" x14ac:dyDescent="0.3">
      <c r="C143" s="51" t="s">
        <v>74</v>
      </c>
      <c r="D143" s="52" t="s">
        <v>58</v>
      </c>
    </row>
    <row r="144" spans="1:4" ht="16.5" thickBot="1" x14ac:dyDescent="0.3">
      <c r="C144" s="53" t="s">
        <v>75</v>
      </c>
      <c r="D144" s="54">
        <v>6</v>
      </c>
    </row>
    <row r="145" spans="3:4" ht="16.5" thickBot="1" x14ac:dyDescent="0.3">
      <c r="C145" s="55" t="s">
        <v>76</v>
      </c>
      <c r="D145" s="54">
        <v>2</v>
      </c>
    </row>
    <row r="146" spans="3:4" ht="16.5" thickBot="1" x14ac:dyDescent="0.3">
      <c r="C146" s="56" t="s">
        <v>77</v>
      </c>
      <c r="D146" s="54">
        <v>4</v>
      </c>
    </row>
    <row r="147" spans="3:4" ht="16.5" thickBot="1" x14ac:dyDescent="0.3">
      <c r="C147" s="56" t="s">
        <v>78</v>
      </c>
      <c r="D147" s="54">
        <v>45</v>
      </c>
    </row>
    <row r="148" spans="3:4" ht="16.5" thickBot="1" x14ac:dyDescent="0.3">
      <c r="C148" s="57" t="s">
        <v>64</v>
      </c>
      <c r="D148" s="58">
        <f>SUM(D144:D147)</f>
        <v>57</v>
      </c>
    </row>
    <row r="157" spans="3:4" ht="15.75" thickBot="1" x14ac:dyDescent="0.3">
      <c r="C157" s="50">
        <v>44958</v>
      </c>
    </row>
    <row r="158" spans="3:4" ht="16.5" thickBot="1" x14ac:dyDescent="0.3">
      <c r="C158" s="51" t="s">
        <v>74</v>
      </c>
      <c r="D158" s="52" t="s">
        <v>58</v>
      </c>
    </row>
    <row r="159" spans="3:4" ht="16.5" thickBot="1" x14ac:dyDescent="0.3">
      <c r="C159" s="53" t="s">
        <v>75</v>
      </c>
      <c r="D159" s="54">
        <v>12</v>
      </c>
    </row>
    <row r="160" spans="3:4" ht="16.5" thickBot="1" x14ac:dyDescent="0.3">
      <c r="C160" s="55" t="s">
        <v>76</v>
      </c>
      <c r="D160" s="54">
        <v>0</v>
      </c>
    </row>
    <row r="161" spans="3:4" ht="16.5" thickBot="1" x14ac:dyDescent="0.3">
      <c r="C161" s="59" t="s">
        <v>77</v>
      </c>
      <c r="D161" s="54">
        <v>0</v>
      </c>
    </row>
    <row r="162" spans="3:4" ht="16.5" thickBot="1" x14ac:dyDescent="0.3">
      <c r="C162" s="59" t="s">
        <v>78</v>
      </c>
      <c r="D162" s="54">
        <v>58</v>
      </c>
    </row>
    <row r="163" spans="3:4" ht="16.5" thickBot="1" x14ac:dyDescent="0.3">
      <c r="C163" s="57" t="s">
        <v>64</v>
      </c>
      <c r="D163" s="58">
        <f>SUM(D159:D162)</f>
        <v>70</v>
      </c>
    </row>
    <row r="168" spans="3:4" ht="15.75" thickBot="1" x14ac:dyDescent="0.3">
      <c r="C168" s="50">
        <v>44986</v>
      </c>
    </row>
    <row r="169" spans="3:4" ht="16.5" thickBot="1" x14ac:dyDescent="0.3">
      <c r="C169" s="51" t="s">
        <v>74</v>
      </c>
      <c r="D169" s="52" t="s">
        <v>58</v>
      </c>
    </row>
    <row r="170" spans="3:4" ht="16.5" thickBot="1" x14ac:dyDescent="0.3">
      <c r="C170" s="53" t="s">
        <v>75</v>
      </c>
      <c r="D170" s="54">
        <v>18</v>
      </c>
    </row>
    <row r="171" spans="3:4" ht="16.5" thickBot="1" x14ac:dyDescent="0.3">
      <c r="C171" s="55" t="s">
        <v>76</v>
      </c>
      <c r="D171" s="54">
        <v>1</v>
      </c>
    </row>
    <row r="172" spans="3:4" ht="16.5" thickBot="1" x14ac:dyDescent="0.3">
      <c r="C172" s="59" t="s">
        <v>77</v>
      </c>
      <c r="D172" s="54">
        <v>0</v>
      </c>
    </row>
    <row r="173" spans="3:4" ht="16.5" thickBot="1" x14ac:dyDescent="0.3">
      <c r="C173" s="59" t="s">
        <v>78</v>
      </c>
      <c r="D173" s="54">
        <v>43</v>
      </c>
    </row>
    <row r="174" spans="3:4" ht="16.5" thickBot="1" x14ac:dyDescent="0.3">
      <c r="C174" s="57" t="s">
        <v>64</v>
      </c>
      <c r="D174" s="58">
        <f>SUM(D170:D173)</f>
        <v>62</v>
      </c>
    </row>
    <row r="183" spans="3:4" ht="16.5" thickBot="1" x14ac:dyDescent="0.3">
      <c r="C183" s="60" t="s">
        <v>116</v>
      </c>
    </row>
    <row r="184" spans="3:4" ht="16.5" thickBot="1" x14ac:dyDescent="0.3">
      <c r="C184" s="51" t="s">
        <v>74</v>
      </c>
      <c r="D184" s="52" t="s">
        <v>58</v>
      </c>
    </row>
    <row r="185" spans="3:4" ht="16.5" thickBot="1" x14ac:dyDescent="0.3">
      <c r="C185" s="53" t="s">
        <v>75</v>
      </c>
      <c r="D185" s="54">
        <f>+D170+D159+D144</f>
        <v>36</v>
      </c>
    </row>
    <row r="186" spans="3:4" ht="16.5" thickBot="1" x14ac:dyDescent="0.3">
      <c r="C186" s="55" t="s">
        <v>76</v>
      </c>
      <c r="D186" s="54">
        <f>+D171+D160+D145</f>
        <v>3</v>
      </c>
    </row>
    <row r="187" spans="3:4" ht="16.5" thickBot="1" x14ac:dyDescent="0.3">
      <c r="C187" s="59" t="s">
        <v>77</v>
      </c>
      <c r="D187" s="54">
        <f>+D172+D161+D146</f>
        <v>4</v>
      </c>
    </row>
    <row r="188" spans="3:4" ht="16.5" thickBot="1" x14ac:dyDescent="0.3">
      <c r="C188" s="59" t="s">
        <v>78</v>
      </c>
      <c r="D188" s="54">
        <f>+D173+D162+D147</f>
        <v>146</v>
      </c>
    </row>
    <row r="189" spans="3:4" ht="16.5" thickBot="1" x14ac:dyDescent="0.3">
      <c r="C189" s="57" t="s">
        <v>64</v>
      </c>
      <c r="D189" s="58">
        <f>SUM(D185:D188)</f>
        <v>189</v>
      </c>
    </row>
    <row r="200" spans="1:12" ht="23.25" x14ac:dyDescent="0.35">
      <c r="A200" s="34" t="s">
        <v>81</v>
      </c>
    </row>
    <row r="202" spans="1:12" x14ac:dyDescent="0.25">
      <c r="C202" s="137" t="s">
        <v>111</v>
      </c>
      <c r="D202" s="138"/>
      <c r="E202" s="86"/>
    </row>
    <row r="203" spans="1:12" ht="15.75" thickBot="1" x14ac:dyDescent="0.3">
      <c r="C203" s="37" t="s">
        <v>82</v>
      </c>
      <c r="D203" s="37"/>
      <c r="E203" s="37"/>
    </row>
    <row r="204" spans="1:12" ht="15.75" thickBot="1" x14ac:dyDescent="0.3">
      <c r="C204" s="61" t="s">
        <v>4</v>
      </c>
      <c r="D204" s="62" t="s">
        <v>58</v>
      </c>
      <c r="E204" s="62" t="s">
        <v>79</v>
      </c>
    </row>
    <row r="205" spans="1:12" ht="15.75" thickBot="1" x14ac:dyDescent="0.3">
      <c r="C205" s="63" t="s">
        <v>62</v>
      </c>
      <c r="D205" s="64">
        <v>565</v>
      </c>
      <c r="E205" s="65">
        <f>+D205/D207</f>
        <v>0.77080491132332873</v>
      </c>
    </row>
    <row r="206" spans="1:12" ht="15.75" thickBot="1" x14ac:dyDescent="0.3">
      <c r="C206" s="63" t="s">
        <v>63</v>
      </c>
      <c r="D206" s="64">
        <v>168</v>
      </c>
      <c r="E206" s="65">
        <f>+D206/D207</f>
        <v>0.22919508867667121</v>
      </c>
    </row>
    <row r="207" spans="1:12" ht="15" customHeight="1" thickBot="1" x14ac:dyDescent="0.3">
      <c r="C207" s="66" t="s">
        <v>80</v>
      </c>
      <c r="D207" s="67">
        <f>SUM(D205:D206)</f>
        <v>733</v>
      </c>
      <c r="E207" s="68">
        <f>SUM(E205:E206)</f>
        <v>1</v>
      </c>
      <c r="F207" s="86"/>
      <c r="G207" s="86"/>
      <c r="H207" s="86"/>
      <c r="I207" s="86"/>
      <c r="J207" s="86"/>
      <c r="K207" s="86"/>
      <c r="L207" s="86"/>
    </row>
    <row r="208" spans="1:12" x14ac:dyDescent="0.25">
      <c r="F208" s="37"/>
      <c r="G208" s="1"/>
      <c r="H208" s="1"/>
      <c r="I208" s="1"/>
      <c r="J208" s="1"/>
      <c r="K208" s="1"/>
    </row>
    <row r="210" spans="3:6" ht="15" customHeight="1" x14ac:dyDescent="0.25"/>
    <row r="219" spans="3:6" x14ac:dyDescent="0.25">
      <c r="C219" s="129" t="s">
        <v>83</v>
      </c>
      <c r="D219" s="130"/>
      <c r="E219" s="130"/>
      <c r="F219" s="130"/>
    </row>
    <row r="220" spans="3:6" ht="15.75" thickBot="1" x14ac:dyDescent="0.3">
      <c r="C220" s="131" t="s">
        <v>82</v>
      </c>
      <c r="D220" s="131"/>
      <c r="E220" s="131"/>
      <c r="F220" s="131"/>
    </row>
    <row r="221" spans="3:6" ht="15.75" thickBot="1" x14ac:dyDescent="0.3">
      <c r="C221" s="61" t="s">
        <v>4</v>
      </c>
      <c r="D221" s="62" t="s">
        <v>58</v>
      </c>
      <c r="E221" s="62" t="s">
        <v>79</v>
      </c>
    </row>
    <row r="222" spans="3:6" ht="15.75" thickBot="1" x14ac:dyDescent="0.3">
      <c r="C222" s="63" t="s">
        <v>62</v>
      </c>
      <c r="D222" s="64">
        <v>27</v>
      </c>
      <c r="E222" s="65">
        <f>+D222/D224</f>
        <v>0.18620689655172415</v>
      </c>
    </row>
    <row r="223" spans="3:6" ht="15.75" thickBot="1" x14ac:dyDescent="0.3">
      <c r="C223" s="63" t="s">
        <v>63</v>
      </c>
      <c r="D223" s="64">
        <v>118</v>
      </c>
      <c r="E223" s="65">
        <f>+D223/D224</f>
        <v>0.81379310344827582</v>
      </c>
    </row>
    <row r="224" spans="3:6" ht="15.75" thickBot="1" x14ac:dyDescent="0.3">
      <c r="C224" s="66" t="s">
        <v>80</v>
      </c>
      <c r="D224" s="67">
        <f>SUM(D222:D223)</f>
        <v>145</v>
      </c>
      <c r="E224" s="68">
        <f>SUM(E222:E223)</f>
        <v>1</v>
      </c>
    </row>
    <row r="233" spans="3:7" x14ac:dyDescent="0.25">
      <c r="C233" s="132" t="s">
        <v>84</v>
      </c>
      <c r="D233" s="133"/>
      <c r="E233" s="133"/>
      <c r="F233" s="133"/>
      <c r="G233" s="133"/>
    </row>
    <row r="234" spans="3:7" x14ac:dyDescent="0.25">
      <c r="C234" s="134" t="s">
        <v>82</v>
      </c>
      <c r="D234" s="128"/>
      <c r="E234" s="128"/>
    </row>
    <row r="235" spans="3:7" ht="15.75" thickBot="1" x14ac:dyDescent="0.3">
      <c r="C235" s="42" t="s">
        <v>74</v>
      </c>
      <c r="D235" s="42" t="s">
        <v>58</v>
      </c>
      <c r="E235" s="42" t="s">
        <v>79</v>
      </c>
    </row>
    <row r="236" spans="3:7" ht="15.75" thickBot="1" x14ac:dyDescent="0.3">
      <c r="C236" s="73" t="s">
        <v>85</v>
      </c>
      <c r="D236" s="40">
        <v>424</v>
      </c>
      <c r="E236" s="69">
        <f>+D236/D246</f>
        <v>0.63001485884101038</v>
      </c>
    </row>
    <row r="237" spans="3:7" ht="15.75" thickBot="1" x14ac:dyDescent="0.3">
      <c r="C237" s="74" t="s">
        <v>86</v>
      </c>
      <c r="D237" s="40">
        <v>66</v>
      </c>
      <c r="E237" s="69">
        <f>+D237/D246</f>
        <v>9.8068350668647844E-2</v>
      </c>
    </row>
    <row r="238" spans="3:7" ht="15.75" thickBot="1" x14ac:dyDescent="0.3">
      <c r="C238" s="74" t="s">
        <v>87</v>
      </c>
      <c r="D238" s="40">
        <v>58</v>
      </c>
      <c r="E238" s="69">
        <f>+D238/D246</f>
        <v>8.6181277860326894E-2</v>
      </c>
    </row>
    <row r="239" spans="3:7" ht="15.75" thickBot="1" x14ac:dyDescent="0.3">
      <c r="C239" s="74" t="s">
        <v>88</v>
      </c>
      <c r="D239" s="40">
        <v>50</v>
      </c>
      <c r="E239" s="69">
        <f>+D239/D246</f>
        <v>7.4294205052005943E-2</v>
      </c>
    </row>
    <row r="240" spans="3:7" ht="15.75" thickBot="1" x14ac:dyDescent="0.3">
      <c r="C240" s="74" t="s">
        <v>89</v>
      </c>
      <c r="D240" s="40">
        <v>30</v>
      </c>
      <c r="E240" s="69">
        <f>+D240/D246</f>
        <v>4.4576523031203567E-2</v>
      </c>
    </row>
    <row r="241" spans="3:5" ht="15.75" thickBot="1" x14ac:dyDescent="0.3">
      <c r="C241" s="74" t="s">
        <v>91</v>
      </c>
      <c r="D241" s="40">
        <v>11</v>
      </c>
      <c r="E241" s="69">
        <f>+D241/D246</f>
        <v>1.6344725111441308E-2</v>
      </c>
    </row>
    <row r="242" spans="3:5" ht="15.75" thickBot="1" x14ac:dyDescent="0.3">
      <c r="C242" s="74" t="s">
        <v>90</v>
      </c>
      <c r="D242" s="40">
        <v>10</v>
      </c>
      <c r="E242" s="69">
        <f>+D242/D246</f>
        <v>1.4858841010401188E-2</v>
      </c>
    </row>
    <row r="243" spans="3:5" ht="15.75" thickBot="1" x14ac:dyDescent="0.3">
      <c r="C243" s="74" t="s">
        <v>92</v>
      </c>
      <c r="D243" s="40">
        <v>8</v>
      </c>
      <c r="E243" s="69">
        <f>+D243/D246</f>
        <v>1.188707280832095E-2</v>
      </c>
    </row>
    <row r="244" spans="3:5" ht="15.75" thickBot="1" x14ac:dyDescent="0.3">
      <c r="C244" s="74" t="s">
        <v>93</v>
      </c>
      <c r="D244" s="40">
        <v>8</v>
      </c>
      <c r="E244" s="69">
        <f>+D244/D246</f>
        <v>1.188707280832095E-2</v>
      </c>
    </row>
    <row r="245" spans="3:5" ht="15.75" thickBot="1" x14ac:dyDescent="0.3">
      <c r="C245" s="74" t="s">
        <v>94</v>
      </c>
      <c r="D245" s="40">
        <v>8</v>
      </c>
      <c r="E245" s="69">
        <f>+D245/D246</f>
        <v>1.188707280832095E-2</v>
      </c>
    </row>
    <row r="246" spans="3:5" x14ac:dyDescent="0.25">
      <c r="C246" s="70" t="s">
        <v>80</v>
      </c>
      <c r="D246" s="71">
        <f>SUM(D236:D245)</f>
        <v>673</v>
      </c>
      <c r="E246" s="72">
        <f>SUM(E236:E245)</f>
        <v>0.99999999999999978</v>
      </c>
    </row>
    <row r="247" spans="3:5" x14ac:dyDescent="0.25">
      <c r="C247" s="97"/>
      <c r="D247" s="98"/>
      <c r="E247" s="99"/>
    </row>
    <row r="256" spans="3:5" x14ac:dyDescent="0.25">
      <c r="C256" s="1" t="s">
        <v>95</v>
      </c>
      <c r="D256" s="1"/>
    </row>
    <row r="257" spans="3:5" x14ac:dyDescent="0.25">
      <c r="C257" s="84" t="s">
        <v>82</v>
      </c>
      <c r="D257" s="85"/>
    </row>
    <row r="258" spans="3:5" x14ac:dyDescent="0.25">
      <c r="C258" s="42" t="s">
        <v>57</v>
      </c>
      <c r="D258" s="42" t="s">
        <v>58</v>
      </c>
    </row>
    <row r="259" spans="3:5" x14ac:dyDescent="0.25">
      <c r="C259" s="75" t="s">
        <v>54</v>
      </c>
      <c r="D259" s="40">
        <v>288</v>
      </c>
    </row>
    <row r="260" spans="3:5" x14ac:dyDescent="0.25">
      <c r="C260" s="75" t="s">
        <v>55</v>
      </c>
      <c r="D260" s="40">
        <v>262</v>
      </c>
    </row>
    <row r="261" spans="3:5" x14ac:dyDescent="0.25">
      <c r="C261" s="75" t="s">
        <v>56</v>
      </c>
      <c r="D261" s="40">
        <v>167</v>
      </c>
    </row>
    <row r="262" spans="3:5" x14ac:dyDescent="0.25">
      <c r="C262" s="76" t="s">
        <v>80</v>
      </c>
      <c r="D262" s="71">
        <f>SUM(D259:D261)</f>
        <v>717</v>
      </c>
    </row>
    <row r="270" spans="3:5" x14ac:dyDescent="0.25">
      <c r="C270" s="1" t="s">
        <v>98</v>
      </c>
      <c r="D270" s="1"/>
    </row>
    <row r="271" spans="3:5" x14ac:dyDescent="0.25">
      <c r="C271" s="127" t="s">
        <v>82</v>
      </c>
      <c r="D271" s="128"/>
      <c r="E271" s="128"/>
    </row>
    <row r="272" spans="3:5" ht="25.5" x14ac:dyDescent="0.25">
      <c r="C272" s="77" t="s">
        <v>57</v>
      </c>
      <c r="D272" s="77" t="s">
        <v>96</v>
      </c>
      <c r="E272" s="78" t="s">
        <v>97</v>
      </c>
    </row>
    <row r="273" spans="3:5" x14ac:dyDescent="0.25">
      <c r="C273" s="80" t="s">
        <v>54</v>
      </c>
      <c r="D273" s="82">
        <v>428</v>
      </c>
      <c r="E273" s="83">
        <v>1.4888059701492538</v>
      </c>
    </row>
    <row r="274" spans="3:5" x14ac:dyDescent="0.25">
      <c r="C274" s="80" t="s">
        <v>55</v>
      </c>
      <c r="D274" s="82">
        <v>331</v>
      </c>
      <c r="E274" s="83">
        <v>1.1324786324786325</v>
      </c>
    </row>
    <row r="275" spans="3:5" x14ac:dyDescent="0.25">
      <c r="C275" s="80" t="s">
        <v>56</v>
      </c>
      <c r="D275" s="82">
        <v>363</v>
      </c>
      <c r="E275" s="83">
        <v>1.103448275862069</v>
      </c>
    </row>
    <row r="276" spans="3:5" x14ac:dyDescent="0.25">
      <c r="C276" s="70" t="s">
        <v>80</v>
      </c>
      <c r="D276" s="81">
        <f>SUM(D273:D275)</f>
        <v>1122</v>
      </c>
      <c r="E276" s="79">
        <v>1.3</v>
      </c>
    </row>
    <row r="296" spans="1:6" ht="23.25" x14ac:dyDescent="0.35">
      <c r="A296" s="34" t="s">
        <v>101</v>
      </c>
    </row>
    <row r="298" spans="1:6" x14ac:dyDescent="0.25">
      <c r="E298" s="91"/>
      <c r="F298" s="91"/>
    </row>
    <row r="299" spans="1:6" ht="18.75" x14ac:dyDescent="0.3">
      <c r="C299" s="90" t="s">
        <v>102</v>
      </c>
      <c r="D299" s="91"/>
    </row>
    <row r="300" spans="1:6" x14ac:dyDescent="0.25">
      <c r="C300" s="87" t="s">
        <v>99</v>
      </c>
      <c r="D300" s="87" t="s">
        <v>58</v>
      </c>
    </row>
    <row r="301" spans="1:6" x14ac:dyDescent="0.25">
      <c r="C301" s="88" t="s">
        <v>103</v>
      </c>
      <c r="D301" s="104">
        <v>372</v>
      </c>
    </row>
    <row r="302" spans="1:6" x14ac:dyDescent="0.25">
      <c r="C302" s="88" t="s">
        <v>104</v>
      </c>
      <c r="D302" s="104">
        <v>96</v>
      </c>
    </row>
    <row r="303" spans="1:6" x14ac:dyDescent="0.25">
      <c r="C303" s="88" t="s">
        <v>105</v>
      </c>
      <c r="D303" s="104">
        <v>13</v>
      </c>
    </row>
    <row r="304" spans="1:6" x14ac:dyDescent="0.25">
      <c r="C304" s="89" t="s">
        <v>100</v>
      </c>
      <c r="D304" s="105">
        <f>SUM(D301:D303)</f>
        <v>481</v>
      </c>
    </row>
    <row r="306" spans="3:7" x14ac:dyDescent="0.25">
      <c r="C306" s="101"/>
      <c r="D306" s="37"/>
    </row>
    <row r="307" spans="3:7" x14ac:dyDescent="0.25">
      <c r="C307" s="101"/>
      <c r="D307" s="37"/>
    </row>
    <row r="308" spans="3:7" x14ac:dyDescent="0.25">
      <c r="C308" s="101"/>
      <c r="D308" s="37"/>
    </row>
    <row r="312" spans="3:7" ht="18.75" x14ac:dyDescent="0.3">
      <c r="C312" s="124" t="s">
        <v>106</v>
      </c>
      <c r="D312" s="125"/>
      <c r="E312" s="125"/>
      <c r="F312" s="125"/>
    </row>
    <row r="313" spans="3:7" x14ac:dyDescent="0.25">
      <c r="C313" s="87" t="s">
        <v>99</v>
      </c>
      <c r="D313" s="87" t="s">
        <v>58</v>
      </c>
    </row>
    <row r="314" spans="3:7" x14ac:dyDescent="0.25">
      <c r="C314" s="88" t="s">
        <v>103</v>
      </c>
      <c r="D314" s="104">
        <v>314</v>
      </c>
    </row>
    <row r="315" spans="3:7" x14ac:dyDescent="0.25">
      <c r="C315" s="88" t="s">
        <v>104</v>
      </c>
      <c r="D315" s="104">
        <v>21</v>
      </c>
    </row>
    <row r="316" spans="3:7" x14ac:dyDescent="0.25">
      <c r="C316" s="88" t="s">
        <v>105</v>
      </c>
      <c r="D316" s="104">
        <v>4</v>
      </c>
      <c r="G316" s="92"/>
    </row>
    <row r="317" spans="3:7" x14ac:dyDescent="0.25">
      <c r="C317" s="89" t="s">
        <v>100</v>
      </c>
      <c r="D317" s="105">
        <f>SUM(D314:D316)</f>
        <v>339</v>
      </c>
      <c r="G317" s="92"/>
    </row>
    <row r="318" spans="3:7" x14ac:dyDescent="0.25">
      <c r="C318" s="101"/>
      <c r="D318" s="37"/>
      <c r="G318" s="92"/>
    </row>
    <row r="319" spans="3:7" x14ac:dyDescent="0.25">
      <c r="C319" s="101"/>
      <c r="D319" s="37"/>
      <c r="G319" s="92"/>
    </row>
    <row r="320" spans="3:7" x14ac:dyDescent="0.25">
      <c r="C320" s="101"/>
      <c r="D320" s="37"/>
      <c r="G320" s="92"/>
    </row>
    <row r="321" spans="3:7" x14ac:dyDescent="0.25">
      <c r="C321" s="101"/>
      <c r="D321" s="37"/>
      <c r="G321" s="92"/>
    </row>
    <row r="322" spans="3:7" x14ac:dyDescent="0.25">
      <c r="G322" s="92"/>
    </row>
    <row r="324" spans="3:7" x14ac:dyDescent="0.25">
      <c r="G324" s="92"/>
    </row>
    <row r="325" spans="3:7" ht="18.75" x14ac:dyDescent="0.3">
      <c r="C325" s="90" t="s">
        <v>107</v>
      </c>
      <c r="D325" s="91"/>
      <c r="E325" s="91"/>
      <c r="F325" s="91"/>
    </row>
    <row r="326" spans="3:7" x14ac:dyDescent="0.25">
      <c r="C326" s="87" t="s">
        <v>99</v>
      </c>
      <c r="D326" s="87" t="s">
        <v>58</v>
      </c>
      <c r="G326" s="92"/>
    </row>
    <row r="327" spans="3:7" x14ac:dyDescent="0.25">
      <c r="C327" s="88" t="s">
        <v>103</v>
      </c>
      <c r="D327" s="104">
        <v>294</v>
      </c>
      <c r="G327" s="92"/>
    </row>
    <row r="328" spans="3:7" x14ac:dyDescent="0.25">
      <c r="C328" s="88" t="s">
        <v>104</v>
      </c>
      <c r="D328" s="104">
        <v>41</v>
      </c>
      <c r="G328" s="92"/>
    </row>
    <row r="329" spans="3:7" x14ac:dyDescent="0.25">
      <c r="C329" s="88" t="s">
        <v>105</v>
      </c>
      <c r="D329" s="104">
        <v>6</v>
      </c>
      <c r="G329" s="92"/>
    </row>
    <row r="330" spans="3:7" x14ac:dyDescent="0.25">
      <c r="C330" s="89" t="s">
        <v>100</v>
      </c>
      <c r="D330" s="105">
        <f>SUM(D327:D329)</f>
        <v>341</v>
      </c>
      <c r="G330" s="92"/>
    </row>
    <row r="331" spans="3:7" x14ac:dyDescent="0.25">
      <c r="G331" s="92"/>
    </row>
    <row r="332" spans="3:7" x14ac:dyDescent="0.25">
      <c r="G332" s="92"/>
    </row>
    <row r="333" spans="3:7" x14ac:dyDescent="0.25">
      <c r="C333" s="101"/>
      <c r="D333" s="37"/>
      <c r="G333" s="92"/>
    </row>
    <row r="334" spans="3:7" x14ac:dyDescent="0.25">
      <c r="C334" s="101"/>
      <c r="D334" s="37"/>
      <c r="G334" s="92"/>
    </row>
    <row r="337" spans="3:4" x14ac:dyDescent="0.25">
      <c r="C337" s="100" t="s">
        <v>112</v>
      </c>
      <c r="D337" s="1"/>
    </row>
    <row r="339" spans="3:4" x14ac:dyDescent="0.25">
      <c r="C339" s="87" t="s">
        <v>99</v>
      </c>
      <c r="D339" s="87" t="s">
        <v>58</v>
      </c>
    </row>
    <row r="340" spans="3:4" x14ac:dyDescent="0.25">
      <c r="C340" s="88" t="s">
        <v>103</v>
      </c>
      <c r="D340" s="104">
        <f>+D301+D314+D327</f>
        <v>980</v>
      </c>
    </row>
    <row r="341" spans="3:4" x14ac:dyDescent="0.25">
      <c r="C341" s="88" t="s">
        <v>104</v>
      </c>
      <c r="D341" s="104">
        <f>+D302+D315+D328</f>
        <v>158</v>
      </c>
    </row>
    <row r="342" spans="3:4" x14ac:dyDescent="0.25">
      <c r="C342" s="88" t="s">
        <v>105</v>
      </c>
      <c r="D342" s="104">
        <f>+D303+D316+D329</f>
        <v>23</v>
      </c>
    </row>
    <row r="343" spans="3:4" x14ac:dyDescent="0.25">
      <c r="C343" s="89" t="s">
        <v>100</v>
      </c>
      <c r="D343" s="102">
        <f>SUM(D340:D342)</f>
        <v>1161</v>
      </c>
    </row>
    <row r="353" spans="3:14" ht="15.75" x14ac:dyDescent="0.25">
      <c r="C353" s="106" t="s">
        <v>113</v>
      </c>
      <c r="D353" s="1"/>
    </row>
    <row r="354" spans="3:14" x14ac:dyDescent="0.25">
      <c r="C354" s="1" t="s">
        <v>72</v>
      </c>
    </row>
    <row r="355" spans="3:14" x14ac:dyDescent="0.25">
      <c r="C355" s="87" t="s">
        <v>99</v>
      </c>
      <c r="D355" s="87" t="s">
        <v>58</v>
      </c>
    </row>
    <row r="356" spans="3:14" x14ac:dyDescent="0.25">
      <c r="C356" s="88" t="s">
        <v>103</v>
      </c>
      <c r="D356" s="104">
        <v>16</v>
      </c>
    </row>
    <row r="357" spans="3:14" x14ac:dyDescent="0.25">
      <c r="C357" s="88" t="s">
        <v>104</v>
      </c>
      <c r="D357" s="104">
        <v>36</v>
      </c>
    </row>
    <row r="358" spans="3:14" x14ac:dyDescent="0.25">
      <c r="C358" s="88" t="s">
        <v>105</v>
      </c>
      <c r="D358" s="104">
        <v>0</v>
      </c>
      <c r="J358" s="1"/>
      <c r="K358" s="1"/>
      <c r="L358" s="1"/>
      <c r="M358" s="1"/>
      <c r="N358" s="1"/>
    </row>
    <row r="359" spans="3:14" x14ac:dyDescent="0.25">
      <c r="C359" s="89" t="s">
        <v>100</v>
      </c>
      <c r="D359" s="107">
        <f>SUM(D356:D358)</f>
        <v>52</v>
      </c>
      <c r="J359" s="1"/>
      <c r="K359" s="1"/>
      <c r="L359" s="1"/>
      <c r="M359" s="1"/>
      <c r="N359" s="1"/>
    </row>
    <row r="360" spans="3:14" x14ac:dyDescent="0.25">
      <c r="J360" s="103"/>
      <c r="K360" s="1"/>
      <c r="L360" s="1"/>
      <c r="M360" s="1"/>
      <c r="N360" s="1"/>
    </row>
    <row r="361" spans="3:14" x14ac:dyDescent="0.25">
      <c r="J361" s="1"/>
      <c r="K361" s="1"/>
      <c r="L361" s="1"/>
      <c r="M361" s="1"/>
      <c r="N361" s="1"/>
    </row>
    <row r="362" spans="3:14" x14ac:dyDescent="0.25">
      <c r="J362" s="1"/>
      <c r="K362" s="1"/>
      <c r="L362" s="1"/>
      <c r="M362" s="37"/>
      <c r="N362" s="1"/>
    </row>
    <row r="363" spans="3:14" x14ac:dyDescent="0.25">
      <c r="J363" s="1"/>
      <c r="K363" s="1"/>
      <c r="L363" s="1"/>
      <c r="M363" s="1"/>
      <c r="N363" s="1"/>
    </row>
    <row r="364" spans="3:14" x14ac:dyDescent="0.25">
      <c r="J364" s="1"/>
      <c r="K364" s="1"/>
      <c r="L364" s="1"/>
      <c r="M364" s="37"/>
      <c r="N364" s="1"/>
    </row>
    <row r="365" spans="3:14" x14ac:dyDescent="0.25">
      <c r="J365" s="1"/>
      <c r="K365" s="1"/>
      <c r="L365" s="1"/>
      <c r="M365" s="1"/>
      <c r="N365" s="1"/>
    </row>
    <row r="366" spans="3:14" x14ac:dyDescent="0.25">
      <c r="J366" s="1"/>
      <c r="K366" s="1"/>
      <c r="L366" s="1"/>
      <c r="M366" s="37"/>
      <c r="N366" s="1"/>
    </row>
    <row r="367" spans="3:14" x14ac:dyDescent="0.25">
      <c r="J367" s="1"/>
      <c r="K367" s="1"/>
      <c r="L367" s="1"/>
      <c r="M367" s="37"/>
      <c r="N367" s="1"/>
    </row>
    <row r="368" spans="3:14" x14ac:dyDescent="0.25">
      <c r="J368" s="1"/>
      <c r="K368" s="1"/>
      <c r="L368" s="1"/>
      <c r="M368" s="37"/>
      <c r="N368" s="1"/>
    </row>
    <row r="369" spans="3:14" x14ac:dyDescent="0.25">
      <c r="J369" s="1"/>
      <c r="K369" s="1"/>
      <c r="L369" s="1"/>
      <c r="M369" s="37"/>
      <c r="N369" s="1"/>
    </row>
    <row r="370" spans="3:14" x14ac:dyDescent="0.25">
      <c r="J370" s="1"/>
      <c r="K370" s="1"/>
      <c r="L370" s="1"/>
      <c r="M370" s="37"/>
      <c r="N370" s="1"/>
    </row>
    <row r="371" spans="3:14" x14ac:dyDescent="0.25">
      <c r="J371" s="1"/>
      <c r="K371" s="1"/>
      <c r="L371" s="1"/>
      <c r="M371" s="1"/>
      <c r="N371" s="1"/>
    </row>
    <row r="372" spans="3:14" x14ac:dyDescent="0.25">
      <c r="J372" s="1"/>
      <c r="K372" s="1"/>
      <c r="L372" s="1"/>
      <c r="M372" s="37"/>
      <c r="N372" s="1"/>
    </row>
    <row r="375" spans="3:14" ht="15.75" x14ac:dyDescent="0.25">
      <c r="C375" s="106" t="s">
        <v>114</v>
      </c>
      <c r="D375" s="1"/>
    </row>
    <row r="376" spans="3:14" x14ac:dyDescent="0.25">
      <c r="C376" s="37" t="s">
        <v>72</v>
      </c>
    </row>
    <row r="377" spans="3:14" x14ac:dyDescent="0.25">
      <c r="C377" s="87" t="s">
        <v>99</v>
      </c>
      <c r="D377" s="87" t="s">
        <v>58</v>
      </c>
    </row>
    <row r="378" spans="3:14" x14ac:dyDescent="0.25">
      <c r="C378" s="88" t="s">
        <v>103</v>
      </c>
      <c r="D378" s="104">
        <v>148</v>
      </c>
    </row>
    <row r="379" spans="3:14" x14ac:dyDescent="0.25">
      <c r="C379" s="88" t="s">
        <v>104</v>
      </c>
      <c r="D379" s="104">
        <v>76</v>
      </c>
    </row>
    <row r="380" spans="3:14" x14ac:dyDescent="0.25">
      <c r="C380" s="88" t="s">
        <v>105</v>
      </c>
      <c r="D380" s="108">
        <v>1</v>
      </c>
    </row>
    <row r="381" spans="3:14" x14ac:dyDescent="0.25">
      <c r="C381" s="89" t="s">
        <v>100</v>
      </c>
      <c r="D381" s="107">
        <f>SUM(D378:D380)</f>
        <v>225</v>
      </c>
    </row>
  </sheetData>
  <mergeCells count="32">
    <mergeCell ref="C312:F312"/>
    <mergeCell ref="C26:C27"/>
    <mergeCell ref="D26:D27"/>
    <mergeCell ref="E26:F26"/>
    <mergeCell ref="D113:G113"/>
    <mergeCell ref="C271:E271"/>
    <mergeCell ref="C219:F219"/>
    <mergeCell ref="C220:F220"/>
    <mergeCell ref="C233:G233"/>
    <mergeCell ref="C234:E234"/>
    <mergeCell ref="C105:H105"/>
    <mergeCell ref="A139:C139"/>
    <mergeCell ref="C202:D202"/>
    <mergeCell ref="B55:C55"/>
    <mergeCell ref="C65:G65"/>
    <mergeCell ref="G26:G27"/>
    <mergeCell ref="H13:H14"/>
    <mergeCell ref="B48:B49"/>
    <mergeCell ref="C48:C49"/>
    <mergeCell ref="D48:D49"/>
    <mergeCell ref="E48:F48"/>
    <mergeCell ref="G48:G49"/>
    <mergeCell ref="H48:H49"/>
    <mergeCell ref="B13:B14"/>
    <mergeCell ref="C13:C14"/>
    <mergeCell ref="D13:D14"/>
    <mergeCell ref="E13:F13"/>
    <mergeCell ref="G13:G14"/>
    <mergeCell ref="H26:H27"/>
    <mergeCell ref="B35:C35"/>
    <mergeCell ref="B18:C18"/>
    <mergeCell ref="B26:B27"/>
  </mergeCells>
  <phoneticPr fontId="10" type="noConversion"/>
  <pageMargins left="0.7" right="0.7" top="0.75" bottom="0.75" header="0.3" footer="0.3"/>
  <pageSetup paperSize="5"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1er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cp:lastPrinted>2023-04-12T17:44:21Z</cp:lastPrinted>
  <dcterms:created xsi:type="dcterms:W3CDTF">2023-04-05T14:12:36Z</dcterms:created>
  <dcterms:modified xsi:type="dcterms:W3CDTF">2023-04-13T12:34:34Z</dcterms:modified>
</cp:coreProperties>
</file>