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Planificación\"/>
    </mc:Choice>
  </mc:AlternateContent>
  <xr:revisionPtr revIDLastSave="0" documentId="13_ncr:1_{A9AE721D-EBED-4874-A337-A68DCFC4F200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</sheets>
  <externalReferences>
    <externalReference r:id="rId2"/>
  </externalReferences>
  <definedNames>
    <definedName name="_xlnm.Print_Area" localSheetId="0">Estadísticas!$A$1:$O$362</definedName>
    <definedName name="OLE_LINK1" localSheetId="0">Estadísticas!$C$25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9" i="1" l="1"/>
  <c r="D328" i="1"/>
  <c r="D327" i="1"/>
  <c r="D306" i="1"/>
  <c r="D305" i="1"/>
  <c r="D304" i="1"/>
  <c r="D286" i="1"/>
  <c r="D285" i="1"/>
  <c r="D284" i="1"/>
  <c r="D165" i="1"/>
  <c r="D145" i="1"/>
  <c r="C75" i="1"/>
  <c r="D41" i="1"/>
  <c r="E41" i="1"/>
  <c r="F41" i="1"/>
  <c r="D187" i="1"/>
  <c r="D186" i="1"/>
  <c r="D185" i="1"/>
  <c r="D184" i="1"/>
  <c r="D183" i="1"/>
  <c r="D126" i="1"/>
  <c r="E20" i="1"/>
  <c r="F20" i="1"/>
  <c r="D190" i="1" l="1"/>
  <c r="D20" i="1"/>
  <c r="D28" i="1"/>
  <c r="D344" i="1" l="1"/>
  <c r="D343" i="1" l="1"/>
  <c r="D250" i="1" l="1"/>
  <c r="D345" i="1"/>
  <c r="D307" i="1"/>
  <c r="E246" i="1" l="1"/>
  <c r="E242" i="1"/>
  <c r="E238" i="1"/>
  <c r="E234" i="1"/>
  <c r="E249" i="1"/>
  <c r="E245" i="1"/>
  <c r="E241" i="1"/>
  <c r="E237" i="1"/>
  <c r="E233" i="1"/>
  <c r="E248" i="1"/>
  <c r="E244" i="1"/>
  <c r="E240" i="1"/>
  <c r="E236" i="1"/>
  <c r="E247" i="1"/>
  <c r="E243" i="1"/>
  <c r="E239" i="1"/>
  <c r="E235" i="1"/>
  <c r="D88" i="1"/>
  <c r="F28" i="1"/>
  <c r="E28" i="1"/>
  <c r="C265" i="1"/>
  <c r="D324" i="1" s="1"/>
  <c r="C264" i="1"/>
  <c r="D301" i="1" s="1"/>
  <c r="C263" i="1"/>
  <c r="D281" i="1" s="1"/>
  <c r="C87" i="1"/>
  <c r="C86" i="1"/>
  <c r="C85" i="1"/>
  <c r="C79" i="1"/>
  <c r="C78" i="1"/>
  <c r="C77" i="1"/>
  <c r="D330" i="1"/>
  <c r="D287" i="1"/>
  <c r="B177" i="1" l="1"/>
  <c r="B217" i="1"/>
  <c r="E51" i="1"/>
  <c r="B202" i="1"/>
  <c r="D346" i="1"/>
  <c r="D266" i="1"/>
  <c r="C221" i="1"/>
  <c r="D220" i="1" l="1"/>
  <c r="D219" i="1"/>
  <c r="C231" i="1"/>
  <c r="C341" i="1"/>
  <c r="C261" i="1"/>
  <c r="D221" i="1" l="1"/>
  <c r="E250" i="1"/>
  <c r="C207" i="1" l="1"/>
  <c r="G80" i="1"/>
  <c r="F80" i="1"/>
  <c r="E80" i="1"/>
  <c r="D80" i="1"/>
  <c r="D206" i="1" l="1"/>
  <c r="D205" i="1"/>
  <c r="F51" i="1"/>
  <c r="D207" i="1" l="1"/>
  <c r="D51" i="1"/>
  <c r="G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266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<sst xmlns="http://schemas.openxmlformats.org/spreadsheetml/2006/main" count="199" uniqueCount="103">
  <si>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</si>
  <si>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</si>
  <si>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</si>
  <si>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</si>
  <si>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</si>
  <si>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</si>
  <si>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</si>
  <si>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</si>
  <si>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</si>
  <si>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</si>
  <si>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</si>
  <si>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</si>
  <si>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</si>
  <si>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</si>
  <si>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</si>
  <si>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</si>
  <si>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</si>
  <si>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</si>
  <si>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</si>
  <si>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</si>
  <si>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</si>
  <si>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</si>
  <si>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</si>
  <si>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</si>
  <si>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</si>
  <si>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</si>
  <si>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</si>
  <si>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</si>
  <si>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</si>
  <si>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</si>
  <si>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</si>
  <si>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</si>
  <si>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</si>
  <si>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</si>
  <si>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</si>
  <si>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</si>
  <si>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</si>
  <si>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</si>
  <si>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</si>
  <si>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</si>
  <si>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</si>
  <si>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</si>
  <si>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</si>
  <si>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</si>
  <si>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</si>
  <si>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</si>
  <si>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</si>
  <si>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</si>
  <si>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 xml:space="preserve">Solicitud de registros onlíne por género
</t>
  </si>
  <si>
    <t>Operativos</t>
  </si>
  <si>
    <t>Obras musicales</t>
  </si>
  <si>
    <t>Libros</t>
  </si>
  <si>
    <t>Software</t>
  </si>
  <si>
    <t>Sinopsis / argumentos</t>
  </si>
  <si>
    <t xml:space="preserve">                    Estadísticas trimestre enero - marzo 2024</t>
  </si>
  <si>
    <t>Estadística enero 2024</t>
  </si>
  <si>
    <r>
      <t xml:space="preserve">Conf. De observancia en Derecho de Autor </t>
    </r>
    <r>
      <rPr>
        <b/>
        <sz val="11"/>
        <color theme="1"/>
        <rFont val="Calibri"/>
        <family val="2"/>
        <scheme val="minor"/>
      </rPr>
      <t>(Presencial)</t>
    </r>
  </si>
  <si>
    <t xml:space="preserve">Fiscales, abogados, funcionarios de gobierno. </t>
  </si>
  <si>
    <t xml:space="preserve">30 ene.-01feb. </t>
  </si>
  <si>
    <t>Conferencia de Derecho de autor y desarrollo de software (Virtual)</t>
  </si>
  <si>
    <t>Estudiantes, programadores, desarrolladores, docente, abogados</t>
  </si>
  <si>
    <t>Conferencia de estrategias de formacion en derecho de autor sociedades de gestion colectiva (Presencial)</t>
  </si>
  <si>
    <t>Conferencia de estrategias de formacion en derecho de autor para embajadores (Presencial)</t>
  </si>
  <si>
    <t>Embajador, Abogado</t>
  </si>
  <si>
    <t>Estadística febrero 2024</t>
  </si>
  <si>
    <t xml:space="preserve">Conferencia de Derecho de Autor y artesanía (Virtual) </t>
  </si>
  <si>
    <t>Artesanos, Docentes, Estudiantes de Miches</t>
  </si>
  <si>
    <r>
      <t xml:space="preserve">Conferencia Generalidades de Derecho de Autor, Salon de conferencias UNIBE </t>
    </r>
    <r>
      <rPr>
        <b/>
        <sz val="11"/>
        <color theme="1"/>
        <rFont val="Calibri"/>
        <family val="2"/>
        <scheme val="minor"/>
      </rPr>
      <t xml:space="preserve">(Presencial) </t>
    </r>
  </si>
  <si>
    <t xml:space="preserve">Estudiantes de Adm. de Empresas y docentes </t>
  </si>
  <si>
    <t>Cantidad de actividades
en enero:  4</t>
  </si>
  <si>
    <t>Cantidad de actividades
en febrero :   3</t>
  </si>
  <si>
    <t>Estadística marzo 2024</t>
  </si>
  <si>
    <t>Abogados, compositores, productores, sociedades de gestion colectiva.</t>
  </si>
  <si>
    <t>Cantidad de actividades
en marzo :   7</t>
  </si>
  <si>
    <r>
      <t xml:space="preserve">Conferencia Generalidades de Derecho de Autor, UNIBE </t>
    </r>
    <r>
      <rPr>
        <b/>
        <sz val="11"/>
        <color theme="1"/>
        <rFont val="Calibri"/>
        <family val="2"/>
        <scheme val="minor"/>
      </rPr>
      <t xml:space="preserve">(Virtual ) </t>
    </r>
  </si>
  <si>
    <t>Estudiantes de Plan de Negocio y docentes</t>
  </si>
  <si>
    <r>
      <t xml:space="preserve">Conferencia ABC de Derecho de Autor, Colegio Punta Cana International School </t>
    </r>
    <r>
      <rPr>
        <b/>
        <sz val="11"/>
        <color theme="1"/>
        <rFont val="Calibri"/>
        <family val="2"/>
        <scheme val="minor"/>
      </rPr>
      <t xml:space="preserve">(Presencial) </t>
    </r>
  </si>
  <si>
    <t xml:space="preserve">Estudiantes y docentes </t>
  </si>
  <si>
    <r>
      <t>Conferencia ABC de Derecho de Autor a Direccion Modalidad de Artes, MINERD (</t>
    </r>
    <r>
      <rPr>
        <b/>
        <sz val="11"/>
        <color theme="1"/>
        <rFont val="Calibri"/>
        <family val="2"/>
        <scheme val="minor"/>
      </rPr>
      <t>Virtual)</t>
    </r>
    <r>
      <rPr>
        <sz val="11"/>
        <color theme="1"/>
        <rFont val="Calibri"/>
        <family val="2"/>
        <scheme val="minor"/>
      </rPr>
      <t xml:space="preserve">  - Proyecto Somos Artesania</t>
    </r>
  </si>
  <si>
    <r>
      <t>Conferencia ABC de Derecho de Autor a Direccion Modalidad de Artes, MINERD (</t>
    </r>
    <r>
      <rPr>
        <b/>
        <sz val="11"/>
        <color theme="1"/>
        <rFont val="Calibri"/>
        <family val="2"/>
        <scheme val="minor"/>
      </rPr>
      <t>Presencial)</t>
    </r>
    <r>
      <rPr>
        <sz val="11"/>
        <color theme="1"/>
        <rFont val="Calibri"/>
        <family val="2"/>
        <scheme val="minor"/>
      </rPr>
      <t xml:space="preserve">  - Proyecto Somos Artesania - Escuela Leonardo Fabio Mota</t>
    </r>
  </si>
  <si>
    <t xml:space="preserve">Estudiantes y docentes - artesanos </t>
  </si>
  <si>
    <r>
      <t xml:space="preserve">Conf. De Derechos de Autor para Musicos Merengue Tipico </t>
    </r>
    <r>
      <rPr>
        <b/>
        <sz val="11"/>
        <color theme="1"/>
        <rFont val="Calibri"/>
        <family val="2"/>
        <scheme val="minor"/>
      </rPr>
      <t xml:space="preserve">(Presencial) </t>
    </r>
  </si>
  <si>
    <t xml:space="preserve">Artistas, interpretes, compositores, musicos  </t>
  </si>
  <si>
    <r>
      <t xml:space="preserve">Conferencia Derecho de autor en proyectos de animación - DGCINE </t>
    </r>
    <r>
      <rPr>
        <b/>
        <sz val="11"/>
        <color theme="1"/>
        <rFont val="Calibri"/>
        <family val="2"/>
        <scheme val="minor"/>
      </rPr>
      <t>(Virtual)</t>
    </r>
  </si>
  <si>
    <t>Estudiantes y docentes - guionista - productores de cine</t>
  </si>
  <si>
    <t>Enero</t>
  </si>
  <si>
    <t>Febrero</t>
  </si>
  <si>
    <t>Marzo</t>
  </si>
  <si>
    <t>Resumen del trimestre enero-marzo 2024</t>
  </si>
  <si>
    <t>Denuncias</t>
  </si>
  <si>
    <t>Registro de libro</t>
  </si>
  <si>
    <t>Registro de libro electrónico</t>
  </si>
  <si>
    <t>Taller para estudios Univ.</t>
  </si>
  <si>
    <t>Registro de letras para una
obra musical</t>
  </si>
  <si>
    <t>Registro de producción de 
obras musicales con letras o sin ellas (6-15)</t>
  </si>
  <si>
    <t>Registro de obras musicales
con letra o sin ella</t>
  </si>
  <si>
    <t>Producción de obras 
musicales.</t>
  </si>
  <si>
    <t>Registro de guion cinemato-
gráfico y documental largometraje</t>
  </si>
  <si>
    <t>Registro de producción de 
dibujos (6-15)</t>
  </si>
  <si>
    <t>Registro de revistas, folletos,
agendas, sermones, novelas, cuentos, manuales, entre otras análogas</t>
  </si>
  <si>
    <t>Registro de guion cinemato-
gráfico y documental cortometraje</t>
  </si>
  <si>
    <t>Letras de canción.</t>
  </si>
  <si>
    <t>Producción de canciones.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</si>
</sst>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"/>
      <name val="Quattrocento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9" fontId="13" fillId="0" borderId="8" xfId="0" applyNumberFormat="1" applyFont="1" applyBorder="1" applyAlignment="1">
      <alignment horizontal="right" vertical="center"/>
    </xf>
    <xf numFmtId="0" fontId="12" fillId="5" borderId="7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vertical="top"/>
    </xf>
    <xf numFmtId="0" fontId="15" fillId="6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9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9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0" fillId="0" borderId="0" xfId="0" applyFont="1"/>
    <xf numFmtId="0" fontId="6" fillId="3" borderId="4" xfId="0" applyFont="1" applyFill="1" applyBorder="1" applyAlignment="1">
      <alignment horizontal="center" vertical="center" wrapText="1"/>
    </xf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right"/>
    </xf>
    <xf numFmtId="0" fontId="1" fillId="8" borderId="4" xfId="0" applyFont="1" applyFill="1" applyBorder="1" applyAlignment="1">
      <alignment horizontal="right"/>
    </xf>
    <xf numFmtId="0" fontId="18" fillId="0" borderId="0" xfId="0" applyFont="1"/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1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6" fillId="0" borderId="0" xfId="0" applyFont="1" applyAlignment="1">
      <alignment horizontal="left"/>
    </xf>
    <xf numFmtId="0" fontId="9" fillId="9" borderId="7" xfId="0" applyFont="1" applyFill="1" applyBorder="1" applyAlignment="1">
      <alignment horizontal="right" vertical="center" wrapText="1"/>
    </xf>
    <xf numFmtId="0" fontId="9" fillId="9" borderId="8" xfId="0" applyFont="1" applyFill="1" applyBorder="1" applyAlignment="1">
      <alignment horizontal="right" vertical="center" wrapText="1"/>
    </xf>
    <xf numFmtId="0" fontId="6" fillId="0" borderId="0" xfId="0" applyFont="1"/>
    <xf numFmtId="9" fontId="12" fillId="2" borderId="8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0" fontId="0" fillId="0" borderId="4" xfId="0" applyNumberFormat="1" applyBorder="1"/>
    <xf numFmtId="166" fontId="1" fillId="6" borderId="4" xfId="1" applyNumberFormat="1" applyFont="1" applyFill="1" applyBorder="1"/>
    <xf numFmtId="0" fontId="22" fillId="0" borderId="0" xfId="0" applyFont="1"/>
    <xf numFmtId="0" fontId="13" fillId="0" borderId="8" xfId="0" applyFont="1" applyBorder="1" applyAlignment="1">
      <alignment horizontal="center" vertical="center"/>
    </xf>
    <xf numFmtId="3" fontId="12" fillId="5" borderId="8" xfId="0" applyNumberFormat="1" applyFont="1" applyFill="1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6" borderId="27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65" fontId="1" fillId="6" borderId="4" xfId="1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0" xfId="0" applyFont="1" applyAlignment="1">
      <alignment vertical="center"/>
    </xf>
    <xf numFmtId="15" fontId="0" fillId="0" borderId="12" xfId="0" applyNumberFormat="1" applyBorder="1" applyAlignment="1">
      <alignment horizontal="left" vertical="top" wrapText="1"/>
    </xf>
    <xf numFmtId="0" fontId="15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2" fillId="0" borderId="0" xfId="0" applyFont="1" applyAlignment="1">
      <alignment vertical="center" wrapText="1"/>
    </xf>
    <xf numFmtId="0" fontId="12" fillId="5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3" fontId="12" fillId="5" borderId="4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6" borderId="29" xfId="0" applyFont="1" applyFill="1" applyBorder="1" applyAlignment="1">
      <alignment horizontal="center" vertical="center"/>
    </xf>
    <xf numFmtId="9" fontId="1" fillId="0" borderId="4" xfId="0" applyNumberFormat="1" applyFont="1" applyBorder="1"/>
    <xf numFmtId="3" fontId="0" fillId="0" borderId="0" xfId="0" applyNumberFormat="1"/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16" fontId="23" fillId="0" borderId="1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16" fontId="23" fillId="0" borderId="12" xfId="0" applyNumberFormat="1" applyFont="1" applyBorder="1" applyAlignment="1">
      <alignment horizontal="center" vertical="center" wrapText="1"/>
    </xf>
    <xf numFmtId="15" fontId="0" fillId="0" borderId="12" xfId="0" applyNumberFormat="1" applyBorder="1" applyAlignment="1">
      <alignment horizontal="center" vertical="top" wrapText="1"/>
    </xf>
    <xf numFmtId="15" fontId="24" fillId="0" borderId="12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vertical="center" wrapText="1"/>
    </xf>
    <xf numFmtId="166" fontId="0" fillId="0" borderId="4" xfId="0" applyNumberFormat="1" applyBorder="1"/>
    <xf numFmtId="165" fontId="0" fillId="0" borderId="4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Estadísticas!$D$47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Estadísticas!$D$48:$D$50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enero -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Estadísticas!$D$182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-9.6600431981687784E-3"/>
                  <c:y val="-1.1951041339860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1.4288657200509619E-3"/>
                  <c:y val="-1.2968439864820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Estadísticas!$C$183:$C$187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Estadísticas!$D$183:$D$187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0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Estadísticas!$C$204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Estadísticas!$B$205:$B$206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Estadísticas!$C$205:$C$206</c:f>
              <c:numCache>
                <c:formatCode>General</c:formatCode>
                <c:ptCount val="2"/>
                <c:pt idx="0">
                  <c:v>499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Estadísticas!$B$219:$B$220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Estadísticas!$C$219:$C$220</c:f>
              <c:numCache>
                <c:formatCode>General</c:formatCode>
                <c:ptCount val="2"/>
                <c:pt idx="0">
                  <c:v>44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Solicitudes Vs.  promedio emisión de certificados.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3.1953529458317913E-2"/>
          <c:y val="0.13749373433583961"/>
          <c:w val="0.86068215410247184"/>
          <c:h val="0.74622422197225324"/>
        </c:manualLayout>
      </c:layout>
      <c:lineChart>
        <c:grouping val="standard"/>
        <c:varyColors val="0"/>
        <c:ser>
          <c:idx val="0"/>
          <c:order val="0"/>
          <c:tx>
            <c:strRef>
              <c:f>Estadísticas!$D$262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0925337632079971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Estadísticas!$C$263:$C$265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Estadísticas!$D$263:$D$265</c:f>
              <c:numCache>
                <c:formatCode>_-* #,##0\ _€_-;\-* #,##0\ _€_-;_-* "-"??\ _€_-;_-@_-</c:formatCode>
                <c:ptCount val="3"/>
                <c:pt idx="0">
                  <c:v>173</c:v>
                </c:pt>
                <c:pt idx="1">
                  <c:v>179</c:v>
                </c:pt>
                <c:pt idx="2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3-4F15-9C84-876171377101}"/>
            </c:ext>
          </c:extLst>
        </c:ser>
        <c:ser>
          <c:idx val="1"/>
          <c:order val="1"/>
          <c:tx>
            <c:strRef>
              <c:f>Estadísticas!$E$262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33-4F15-9C84-876171377101}"/>
                </c:ext>
              </c:extLst>
            </c:dLbl>
            <c:dLbl>
              <c:idx val="1"/>
              <c:layout>
                <c:manualLayout>
                  <c:x val="5.5555555555555558E-3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33-4F15-9C84-876171377101}"/>
                </c:ext>
              </c:extLst>
            </c:dLbl>
            <c:dLbl>
              <c:idx val="2"/>
              <c:layout>
                <c:manualLayout>
                  <c:x val="-4.4343649823307671E-2"/>
                  <c:y val="-5.1243734385877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33-4F15-9C84-876171377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Estadísticas!$C$263:$C$265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Estadísticas!$E$263:$E$265</c:f>
              <c:numCache>
                <c:formatCode>_-* #,##0.00\ _€_-;\-* #,##0.00\ _€_-;_-* "-"??\ _€_-;_-@_-</c:formatCode>
                <c:ptCount val="3"/>
                <c:pt idx="0">
                  <c:v>2.54</c:v>
                </c:pt>
                <c:pt idx="1">
                  <c:v>5.25</c:v>
                </c:pt>
                <c:pt idx="2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3-4F15-9C84-8761713771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77355480"/>
        <c:axId val="577355120"/>
      </c:lineChart>
      <c:catAx>
        <c:axId val="5773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7355120"/>
        <c:crosses val="autoZero"/>
        <c:auto val="1"/>
        <c:lblAlgn val="ctr"/>
        <c:lblOffset val="100"/>
        <c:noMultiLvlLbl val="0"/>
      </c:catAx>
      <c:valAx>
        <c:axId val="577355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crossAx val="57735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56233728745885"/>
          <c:y val="0.44009160955403137"/>
          <c:w val="0.3092104390373776"/>
          <c:h val="0.31897539123399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Resumen</a:t>
            </a:r>
            <a:r>
              <a:rPr lang="es-DO" sz="1200" b="1" baseline="0">
                <a:solidFill>
                  <a:schemeClr val="tx1"/>
                </a:solidFill>
              </a:rPr>
              <a:t> del trimestre enero - marzo</a:t>
            </a:r>
            <a:r>
              <a:rPr lang="es-DO" sz="1200" b="1">
                <a:solidFill>
                  <a:schemeClr val="tx1"/>
                </a:solidFill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Estadísticas!$D$342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Estadísticas!$C$343:$C$345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Estadísticas!$D$343:$D$345</c:f>
              <c:numCache>
                <c:formatCode>_(* #,##0_);_(* \(#,##0\);_(* "-"??_);_(@_)</c:formatCode>
                <c:ptCount val="3"/>
                <c:pt idx="0">
                  <c:v>936</c:v>
                </c:pt>
                <c:pt idx="1">
                  <c:v>190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enero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Estadísticas!$D$283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Estadísticas!$C$284:$C$286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Estadísticas!$D$284:$D$286</c:f>
              <c:numCache>
                <c:formatCode>_(* #,##0_);_(* \(#,##0\);_(* "-"??_);_(@_)</c:formatCode>
                <c:ptCount val="3"/>
                <c:pt idx="0">
                  <c:v>332</c:v>
                </c:pt>
                <c:pt idx="1">
                  <c:v>62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febrero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Estadísticas!$C$304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9.832210464137842E-3"/>
                  <c:y val="-1.4633959216636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Estadísticas!$D$303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Estadísticas!$D$304</c:f>
              <c:numCache>
                <c:formatCode>_(* #,##0_);_(* \(#,##0\);_(* "-"??_);_(@_)</c:formatCode>
                <c:ptCount val="1"/>
                <c:pt idx="0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Estadísticas!$C$305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9.3244395405987744E-3"/>
                  <c:y val="-1.460205935796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Estadísticas!$D$303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Estadísticas!$D$305</c:f>
              <c:numCache>
                <c:formatCode>_(* #,##0_);_(* \(#,##0\);_(* "-"??_);_(@_)</c:formatCode>
                <c:ptCount val="1"/>
                <c:pt idx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Estadísticas!$C$306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Estadísticas!$D$303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Estadísticas!$D$306</c:f>
              <c:numCache>
                <c:formatCode>_(* #,##0_);_(* \(#,##0\);_(* "-"??_);_(@_)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024243676980243E-2"/>
          <c:y val="0.17560211844189325"/>
          <c:w val="0.80048814105182298"/>
          <c:h val="0.781103840893127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Estadísticas!$C$327:$C$329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Estadísticas!$D$327:$D$329</c:f>
              <c:numCache>
                <c:formatCode>General</c:formatCode>
                <c:ptCount val="3"/>
                <c:pt idx="0">
                  <c:v>256</c:v>
                </c:pt>
                <c:pt idx="1">
                  <c:v>52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Estadísticas!$G$76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Estadísticas!$G$77:$G$79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23258028524207391"/>
          <c:y val="2.36054374503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Pt>
            <c:idx val="13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49C-4F7E-9284-CBC9AEC29AB8}"/>
              </c:ext>
            </c:extLst>
          </c:dPt>
          <c:dPt>
            <c:idx val="1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49C-4F7E-9284-CBC9AEC29AB8}"/>
              </c:ext>
            </c:extLst>
          </c:dPt>
          <c:dPt>
            <c:idx val="15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49C-4F7E-9284-CBC9AEC29AB8}"/>
              </c:ext>
            </c:extLst>
          </c:dPt>
          <c:dPt>
            <c:idx val="16"/>
            <c:bubble3D val="0"/>
            <c:spPr>
              <a:solidFill>
                <a:schemeClr val="accent1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266-4A40-AB83-EC570149BA9C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21061671636471616"/>
                  <c:y val="2.66107531894263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29944124573361136"/>
                  <c:y val="-5.67107226231127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546827827270216"/>
                  <c:y val="-3.8582098756805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-0.34457418428387704"/>
                  <c:y val="0.260137196087878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9077925461563"/>
                      <c:h val="6.54663255317801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-0.39556365050075976"/>
                  <c:y val="-0.124109382147959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0"/>
              <c:layout>
                <c:manualLayout>
                  <c:x val="0.39427808294721711"/>
                  <c:y val="0.13792217454258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29-4BCA-94A4-98FD6BC863B0}"/>
                </c:ext>
              </c:extLst>
            </c:dLbl>
            <c:dLbl>
              <c:idx val="11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dLbl>
              <c:idx val="13"/>
              <c:layout>
                <c:manualLayout>
                  <c:x val="-0.39161597340684429"/>
                  <c:y val="0.103397027020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9C-4F7E-9284-CBC9AEC29AB8}"/>
                </c:ext>
              </c:extLst>
            </c:dLbl>
            <c:dLbl>
              <c:idx val="14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9C-4F7E-9284-CBC9AEC29AB8}"/>
                </c:ext>
              </c:extLst>
            </c:dLbl>
            <c:dLbl>
              <c:idx val="15"/>
              <c:layout>
                <c:manualLayout>
                  <c:x val="2.1636241624687531E-2"/>
                  <c:y val="-0.150230113810729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49C-4F7E-9284-CBC9AEC29AB8}"/>
                </c:ext>
              </c:extLst>
            </c:dLbl>
            <c:dLbl>
              <c:idx val="16"/>
              <c:layout>
                <c:manualLayout>
                  <c:x val="0.35582366701585616"/>
                  <c:y val="4.0409630165446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266-4A40-AB83-EC570149B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Estadísticas!$C$233:$C$249</c:f>
              <c:strCache>
                <c:ptCount val="17"/>
                <c:pt idx="0">
                  <c:v>Letras de canción.</c:v>
                </c:pt>
                <c:pt idx="1">
                  <c:v>Producción de canciones.</c:v>
                </c:pt>
                <c:pt idx="2">
                  <c:v>Registro de letras para una
obra musical</c:v>
                </c:pt>
                <c:pt idx="3">
                  <c:v>Registro de producción de 
obras musicales con letras o sin ellas (6-15)</c:v>
                </c:pt>
                <c:pt idx="4">
                  <c:v>Registro de obras musicales
con letra o sin ella</c:v>
                </c:pt>
                <c:pt idx="5">
                  <c:v>Obras musicales</c:v>
                </c:pt>
                <c:pt idx="6">
                  <c:v>Producción de obras 
musicales.</c:v>
                </c:pt>
                <c:pt idx="7">
                  <c:v>Libros</c:v>
                </c:pt>
                <c:pt idx="8">
                  <c:v>Registro de libro</c:v>
                </c:pt>
                <c:pt idx="9">
                  <c:v>Registro de guion cinemato-
gráfico y documental largometraje</c:v>
                </c:pt>
                <c:pt idx="10">
                  <c:v>Registro de producción de 
dibujos (6-15)</c:v>
                </c:pt>
                <c:pt idx="11">
                  <c:v>Registro de revistas, folletos,
agendas, sermones, novelas, cuentos, manuales, entre otras análogas</c:v>
                </c:pt>
                <c:pt idx="12">
                  <c:v>Software</c:v>
                </c:pt>
                <c:pt idx="13">
                  <c:v>Sinopsis / argumentos</c:v>
                </c:pt>
                <c:pt idx="14">
                  <c:v>Registro de libro electrónico</c:v>
                </c:pt>
                <c:pt idx="15">
                  <c:v>Taller para estudios Univ.</c:v>
                </c:pt>
                <c:pt idx="16">
                  <c:v>Registro de guion cinemato-
gráfico y documental cortometraje</c:v>
                </c:pt>
              </c:strCache>
            </c:strRef>
          </c:cat>
          <c:val>
            <c:numRef>
              <c:f>Estadísticas!$D$233:$D$249</c:f>
              <c:numCache>
                <c:formatCode>General</c:formatCode>
                <c:ptCount val="17"/>
                <c:pt idx="0">
                  <c:v>237</c:v>
                </c:pt>
                <c:pt idx="1">
                  <c:v>219</c:v>
                </c:pt>
                <c:pt idx="2">
                  <c:v>197</c:v>
                </c:pt>
                <c:pt idx="3">
                  <c:v>148</c:v>
                </c:pt>
                <c:pt idx="4">
                  <c:v>81</c:v>
                </c:pt>
                <c:pt idx="5">
                  <c:v>59</c:v>
                </c:pt>
                <c:pt idx="6">
                  <c:v>45</c:v>
                </c:pt>
                <c:pt idx="7">
                  <c:v>21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1621579537596317"/>
          <c:y val="1.3333333333333334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Estadísticas!$E$47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0"/>
                  <c:y val="-0.2286624457878444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Estadísticas!$C$48:$C$50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Estadísticas!$E$48:$E$50</c:f>
              <c:numCache>
                <c:formatCode>General</c:formatCode>
                <c:ptCount val="3"/>
                <c:pt idx="0">
                  <c:v>181</c:v>
                </c:pt>
                <c:pt idx="1">
                  <c:v>243</c:v>
                </c:pt>
                <c:pt idx="2">
                  <c:v>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Estadísticas!$F$47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Estadísticas!$F$48:$F$50</c:f>
              <c:numCache>
                <c:formatCode>General</c:formatCode>
                <c:ptCount val="3"/>
                <c:pt idx="0">
                  <c:v>82</c:v>
                </c:pt>
                <c:pt idx="1">
                  <c:v>78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Estadísticas!$G$47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Estadísticas!$C$48:$C$50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Estadísticas!$G$48:$G$50</c:f>
              <c:numCache>
                <c:formatCode>General</c:formatCode>
                <c:ptCount val="3"/>
                <c:pt idx="0">
                  <c:v>99</c:v>
                </c:pt>
                <c:pt idx="1">
                  <c:v>165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Estadísticas!$D$76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Estadísticas!$D$77:$D$79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Estadísticas!$F$76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Estadísticas!$C$77:$C$79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Estadísticas!$F$77:$F$79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Estadísticas!$D$84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0769234030658398"/>
                  <c:y val="-0.262626158185732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0.14615389041607826"/>
                  <c:y val="-0.1666666003870991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17307697549272424"/>
                  <c:y val="4.0404024336266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Estadísticas!$C$85:$C$87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Estadísticas!$D$85:$D$87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Enero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6.6239727167612126E-3"/>
                  <c:y val="-3.453288668501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3.1452994839813599E-2"/>
                  <c:y val="-4.6047041082579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Estadísticas!$C$119:$C$125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Estadísticas!$D$119:$D$125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Febrero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Estadísticas!$C$138:$C$143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</c:strCache>
            </c:strRef>
          </c:cat>
          <c:val>
            <c:numRef>
              <c:f>Estadísticas!$D$138:$D$143</c:f>
              <c:numCache>
                <c:formatCode>General</c:formatCode>
                <c:ptCount val="6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15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Marzo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Estadísticas!$D$157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3"/>
              <c:layout>
                <c:manualLayout>
                  <c:x val="-0.11976045394555687"/>
                  <c:y val="-8.7293902761465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-8.5162989472396103E-2"/>
                  <c:y val="-5.8195935174310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Estadísticas!$C$158:$C$162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Estadísticas!$D$158:$D$162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52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52</xdr:row>
      <xdr:rowOff>38101</xdr:rowOff>
    </xdr:from>
    <xdr:to>
      <xdr:col>4</xdr:col>
      <xdr:colOff>47625</xdr:colOff>
      <xdr:row>68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369093</xdr:colOff>
      <xdr:row>52</xdr:row>
      <xdr:rowOff>95250</xdr:rowOff>
    </xdr:from>
    <xdr:to>
      <xdr:col>7</xdr:col>
      <xdr:colOff>204787</xdr:colOff>
      <xdr:row>68</xdr:row>
      <xdr:rowOff>130968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631033</xdr:colOff>
      <xdr:row>52</xdr:row>
      <xdr:rowOff>135731</xdr:rowOff>
    </xdr:from>
    <xdr:to>
      <xdr:col>11</xdr:col>
      <xdr:colOff>750095</xdr:colOff>
      <xdr:row>68</xdr:row>
      <xdr:rowOff>154780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90</xdr:row>
      <xdr:rowOff>180975</xdr:rowOff>
    </xdr:from>
    <xdr:to>
      <xdr:col>9</xdr:col>
      <xdr:colOff>685799</xdr:colOff>
      <xdr:row>104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128587</xdr:colOff>
      <xdr:row>91</xdr:row>
      <xdr:rowOff>2381</xdr:rowOff>
    </xdr:from>
    <xdr:to>
      <xdr:col>6</xdr:col>
      <xdr:colOff>404812</xdr:colOff>
      <xdr:row>104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57151</xdr:colOff>
      <xdr:row>91</xdr:row>
      <xdr:rowOff>0</xdr:rowOff>
    </xdr:from>
    <xdr:to>
      <xdr:col>2</xdr:col>
      <xdr:colOff>2152650</xdr:colOff>
      <xdr:row>104</xdr:row>
      <xdr:rowOff>38101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436562</xdr:colOff>
      <xdr:row>109</xdr:row>
      <xdr:rowOff>174625</xdr:rowOff>
    </xdr:from>
    <xdr:to>
      <xdr:col>9</xdr:col>
      <xdr:colOff>603249</xdr:colOff>
      <xdr:row>127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412749</xdr:colOff>
      <xdr:row>131</xdr:row>
      <xdr:rowOff>15876</xdr:rowOff>
    </xdr:from>
    <xdr:to>
      <xdr:col>9</xdr:col>
      <xdr:colOff>650875</xdr:colOff>
      <xdr:row>150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152</xdr:row>
      <xdr:rowOff>95250</xdr:rowOff>
    </xdr:from>
    <xdr:to>
      <xdr:col>10</xdr:col>
      <xdr:colOff>9525</xdr:colOff>
      <xdr:row>173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309561</xdr:colOff>
      <xdr:row>178</xdr:row>
      <xdr:rowOff>158750</xdr:rowOff>
    </xdr:from>
    <xdr:to>
      <xdr:col>9</xdr:col>
      <xdr:colOff>631031</xdr:colOff>
      <xdr:row>195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209550</xdr:colOff>
      <xdr:row>197</xdr:row>
      <xdr:rowOff>76201</xdr:rowOff>
    </xdr:from>
    <xdr:to>
      <xdr:col>9</xdr:col>
      <xdr:colOff>619125</xdr:colOff>
      <xdr:row>211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228599</xdr:colOff>
      <xdr:row>212</xdr:row>
      <xdr:rowOff>171450</xdr:rowOff>
    </xdr:from>
    <xdr:to>
      <xdr:col>9</xdr:col>
      <xdr:colOff>657224</xdr:colOff>
      <xdr:row>225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685800</xdr:colOff>
      <xdr:row>255</xdr:row>
      <xdr:rowOff>16670</xdr:rowOff>
    </xdr:from>
    <xdr:to>
      <xdr:col>11</xdr:col>
      <xdr:colOff>666750</xdr:colOff>
      <xdr:row>272</xdr:row>
      <xdr:rowOff>26194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A2CA2D-ECDA-550F-9989-19AEF52E7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245269</xdr:colOff>
      <xdr:row>337</xdr:row>
      <xdr:rowOff>114300</xdr:rowOff>
    </xdr:from>
    <xdr:to>
      <xdr:col>11</xdr:col>
      <xdr:colOff>197644</xdr:colOff>
      <xdr:row>356</xdr:row>
      <xdr:rowOff>188118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666750</xdr:colOff>
      <xdr:row>274</xdr:row>
      <xdr:rowOff>1</xdr:rowOff>
    </xdr:from>
    <xdr:to>
      <xdr:col>12</xdr:col>
      <xdr:colOff>19050</xdr:colOff>
      <xdr:row>290</xdr:row>
      <xdr:rowOff>64295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233362</xdr:colOff>
      <xdr:row>295</xdr:row>
      <xdr:rowOff>95251</xdr:rowOff>
    </xdr:from>
    <xdr:to>
      <xdr:col>11</xdr:col>
      <xdr:colOff>147637</xdr:colOff>
      <xdr:row>313</xdr:row>
      <xdr:rowOff>47627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245268</xdr:colOff>
      <xdr:row>316</xdr:row>
      <xdr:rowOff>169069</xdr:rowOff>
    </xdr:from>
    <xdr:to>
      <xdr:col>11</xdr:col>
      <xdr:colOff>147637</xdr:colOff>
      <xdr:row>336</xdr:row>
      <xdr:rowOff>71438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90</xdr:row>
      <xdr:rowOff>146447</xdr:rowOff>
    </xdr:from>
    <xdr:to>
      <xdr:col>14</xdr:col>
      <xdr:colOff>500062</xdr:colOff>
      <xdr:row>104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600075</xdr:colOff>
      <xdr:row>230</xdr:row>
      <xdr:rowOff>169067</xdr:rowOff>
    </xdr:from>
    <xdr:to>
      <xdr:col>11</xdr:col>
      <xdr:colOff>481012</xdr:colOff>
      <xdr:row>250</xdr:row>
      <xdr:rowOff>54768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endy.delossantos\Desktop\Informaci&#243;n%20por%20Dpto.%201er.%20trimestre%2024\Registro.xlsx" TargetMode="External"/><Relationship Id="rId1" Type="http://schemas.openxmlformats.org/officeDocument/2006/relationships/externalLinkPath" Target="/Users/wendy.delossantos/Desktop/Informaci&#243;n%20por%20Dpto.%201er.%20trimestre%2024/Regi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TRIMESTRE ENERO -MARZO 2024 "/>
    </sheetNames>
    <sheetDataSet>
      <sheetData sheetId="0">
        <row r="7">
          <cell r="G7">
            <v>280</v>
          </cell>
          <cell r="M7">
            <v>52</v>
          </cell>
        </row>
        <row r="8">
          <cell r="G8">
            <v>37</v>
          </cell>
          <cell r="M8">
            <v>25</v>
          </cell>
        </row>
        <row r="9">
          <cell r="G9">
            <v>8</v>
          </cell>
          <cell r="M9">
            <v>0</v>
          </cell>
        </row>
        <row r="16">
          <cell r="G16">
            <v>282</v>
          </cell>
          <cell r="M16">
            <v>66</v>
          </cell>
        </row>
        <row r="17">
          <cell r="G17">
            <v>44</v>
          </cell>
          <cell r="M17">
            <v>32</v>
          </cell>
        </row>
        <row r="18">
          <cell r="E18">
            <v>5</v>
          </cell>
          <cell r="M18">
            <v>2</v>
          </cell>
        </row>
        <row r="25">
          <cell r="G25">
            <v>195</v>
          </cell>
          <cell r="M25">
            <v>61</v>
          </cell>
        </row>
        <row r="26">
          <cell r="G26">
            <v>29</v>
          </cell>
          <cell r="M26">
            <v>23</v>
          </cell>
        </row>
        <row r="27">
          <cell r="G27">
            <v>1</v>
          </cell>
          <cell r="M2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59"/>
  <sheetViews>
    <sheetView showGridLines="0" tabSelected="1" zoomScale="70" zoomScaleNormal="70" zoomScaleSheetLayoutView="70" workbookViewId="0">
      <selection activeCell="D362" sqref="D362"/>
    </sheetView>
  </sheetViews>
  <sheetFormatPr baseColWidth="10" defaultRowHeight="15" x14ac:dyDescent="0.25"/>
  <cols>
    <col min="2" max="2" width="18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39" t="s">
        <v>54</v>
      </c>
      <c r="D7" s="39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33" t="s">
        <v>0</v>
      </c>
      <c r="C12" s="107"/>
      <c r="D12" s="105"/>
      <c r="E12" s="105"/>
      <c r="F12" s="105"/>
      <c r="G12" s="105"/>
    </row>
    <row r="13" spans="1:8" s="105" customFormat="1" ht="32.25" customHeight="1" x14ac:dyDescent="0.25">
      <c r="D13" s="106" t="s">
        <v>55</v>
      </c>
      <c r="E13" s="33"/>
    </row>
    <row r="14" spans="1:8" ht="15" customHeight="1" x14ac:dyDescent="0.25">
      <c r="B14" s="121" t="s">
        <v>1</v>
      </c>
      <c r="C14" s="121" t="s">
        <v>2</v>
      </c>
      <c r="D14" s="112" t="s">
        <v>3</v>
      </c>
      <c r="E14" s="130" t="s">
        <v>4</v>
      </c>
      <c r="F14" s="131"/>
      <c r="G14" s="112" t="s">
        <v>5</v>
      </c>
      <c r="H14" s="123" t="s">
        <v>6</v>
      </c>
    </row>
    <row r="15" spans="1:8" x14ac:dyDescent="0.25">
      <c r="B15" s="124"/>
      <c r="C15" s="124"/>
      <c r="D15" s="129"/>
      <c r="E15" s="44" t="s">
        <v>7</v>
      </c>
      <c r="F15" s="44" t="s">
        <v>8</v>
      </c>
      <c r="G15" s="129"/>
      <c r="H15" s="123"/>
    </row>
    <row r="16" spans="1:8" ht="45.75" customHeight="1" x14ac:dyDescent="0.25">
      <c r="B16" s="95">
        <v>1</v>
      </c>
      <c r="C16" s="41" t="s">
        <v>56</v>
      </c>
      <c r="D16" s="95">
        <v>120</v>
      </c>
      <c r="E16" s="42">
        <v>37</v>
      </c>
      <c r="F16" s="42">
        <v>83</v>
      </c>
      <c r="G16" s="41" t="s">
        <v>57</v>
      </c>
      <c r="H16" s="96" t="s">
        <v>58</v>
      </c>
    </row>
    <row r="17" spans="2:8" ht="63" customHeight="1" x14ac:dyDescent="0.25">
      <c r="B17" s="97">
        <v>2</v>
      </c>
      <c r="C17" s="41" t="s">
        <v>59</v>
      </c>
      <c r="D17" s="95">
        <v>27</v>
      </c>
      <c r="E17" s="42">
        <v>23</v>
      </c>
      <c r="F17" s="42">
        <v>4</v>
      </c>
      <c r="G17" s="98" t="s">
        <v>60</v>
      </c>
      <c r="H17" s="77">
        <v>45314</v>
      </c>
    </row>
    <row r="18" spans="2:8" ht="75" customHeight="1" x14ac:dyDescent="0.25">
      <c r="B18" s="97">
        <v>3</v>
      </c>
      <c r="C18" s="41" t="s">
        <v>61</v>
      </c>
      <c r="D18" s="95">
        <v>24</v>
      </c>
      <c r="E18" s="42">
        <v>14</v>
      </c>
      <c r="F18" s="42">
        <v>10</v>
      </c>
      <c r="G18" s="98" t="s">
        <v>72</v>
      </c>
      <c r="H18" s="77">
        <v>45315</v>
      </c>
    </row>
    <row r="19" spans="2:8" ht="60" customHeight="1" x14ac:dyDescent="0.25">
      <c r="B19" s="97">
        <v>4</v>
      </c>
      <c r="C19" s="41" t="s">
        <v>62</v>
      </c>
      <c r="D19" s="95">
        <v>10</v>
      </c>
      <c r="E19" s="42">
        <v>8</v>
      </c>
      <c r="F19" s="42">
        <v>2</v>
      </c>
      <c r="G19" s="98" t="s">
        <v>63</v>
      </c>
      <c r="H19" s="77">
        <v>45315</v>
      </c>
    </row>
    <row r="20" spans="2:8" ht="33.75" customHeight="1" x14ac:dyDescent="0.25">
      <c r="B20" s="132" t="s">
        <v>69</v>
      </c>
      <c r="C20" s="133"/>
      <c r="D20" s="38">
        <f>SUM(D16:D19)</f>
        <v>181</v>
      </c>
      <c r="E20" s="38">
        <f>SUM(E16:E19)</f>
        <v>82</v>
      </c>
      <c r="F20" s="38">
        <f>SUM(F16:F19)</f>
        <v>99</v>
      </c>
      <c r="G20" s="40"/>
      <c r="H20" s="43"/>
    </row>
    <row r="21" spans="2:8" ht="33.75" customHeight="1" x14ac:dyDescent="0.25"/>
    <row r="22" spans="2:8" x14ac:dyDescent="0.25">
      <c r="D22" s="2" t="s">
        <v>64</v>
      </c>
      <c r="E22" s="1"/>
    </row>
    <row r="23" spans="2:8" ht="15" customHeight="1" x14ac:dyDescent="0.25">
      <c r="B23" s="121" t="s">
        <v>1</v>
      </c>
      <c r="C23" s="110" t="s">
        <v>2</v>
      </c>
      <c r="D23" s="112" t="s">
        <v>3</v>
      </c>
      <c r="E23" s="126" t="s">
        <v>4</v>
      </c>
      <c r="F23" s="127"/>
      <c r="G23" s="119" t="s">
        <v>5</v>
      </c>
      <c r="H23" s="128" t="s">
        <v>6</v>
      </c>
    </row>
    <row r="24" spans="2:8" x14ac:dyDescent="0.25">
      <c r="B24" s="113"/>
      <c r="C24" s="111"/>
      <c r="D24" s="113"/>
      <c r="E24" s="46" t="s">
        <v>7</v>
      </c>
      <c r="F24" s="47" t="s">
        <v>8</v>
      </c>
      <c r="G24" s="120"/>
      <c r="H24" s="125"/>
    </row>
    <row r="25" spans="2:8" ht="33" customHeight="1" x14ac:dyDescent="0.25">
      <c r="B25" s="95">
        <v>1</v>
      </c>
      <c r="C25" s="41" t="s">
        <v>65</v>
      </c>
      <c r="D25" s="95">
        <v>47</v>
      </c>
      <c r="E25" s="42">
        <v>8</v>
      </c>
      <c r="F25" s="94">
        <v>39</v>
      </c>
      <c r="G25" s="41" t="s">
        <v>66</v>
      </c>
      <c r="H25" s="99">
        <v>45343</v>
      </c>
    </row>
    <row r="26" spans="2:8" ht="44.25" customHeight="1" x14ac:dyDescent="0.25">
      <c r="B26" s="97">
        <v>2</v>
      </c>
      <c r="C26" s="41" t="s">
        <v>67</v>
      </c>
      <c r="D26" s="95">
        <v>108</v>
      </c>
      <c r="E26" s="42">
        <v>40</v>
      </c>
      <c r="F26" s="42">
        <v>68</v>
      </c>
      <c r="G26" s="41" t="s">
        <v>68</v>
      </c>
      <c r="H26" s="99">
        <v>45348</v>
      </c>
    </row>
    <row r="27" spans="2:8" ht="45.75" customHeight="1" x14ac:dyDescent="0.25">
      <c r="B27" s="97">
        <v>3</v>
      </c>
      <c r="C27" s="41" t="s">
        <v>67</v>
      </c>
      <c r="D27" s="95">
        <v>88</v>
      </c>
      <c r="E27" s="42">
        <v>30</v>
      </c>
      <c r="F27" s="42">
        <v>58</v>
      </c>
      <c r="G27" s="41" t="s">
        <v>68</v>
      </c>
      <c r="H27" s="99">
        <v>45348</v>
      </c>
    </row>
    <row r="28" spans="2:8" ht="30.75" customHeight="1" x14ac:dyDescent="0.25">
      <c r="B28" s="116" t="s">
        <v>70</v>
      </c>
      <c r="C28" s="117"/>
      <c r="D28" s="44">
        <f>SUM(D25:D27)</f>
        <v>243</v>
      </c>
      <c r="E28" s="44">
        <f>SUM(E25:E27)</f>
        <v>78</v>
      </c>
      <c r="F28" s="48">
        <f>SUM(F25:F27)</f>
        <v>165</v>
      </c>
      <c r="G28" s="49"/>
      <c r="H28" s="50"/>
    </row>
    <row r="31" spans="2:8" x14ac:dyDescent="0.25">
      <c r="D31" s="2" t="s">
        <v>71</v>
      </c>
      <c r="E31" s="1"/>
    </row>
    <row r="32" spans="2:8" x14ac:dyDescent="0.25">
      <c r="B32" s="121" t="s">
        <v>1</v>
      </c>
      <c r="C32" s="110" t="s">
        <v>2</v>
      </c>
      <c r="D32" s="119" t="s">
        <v>3</v>
      </c>
      <c r="E32" s="126" t="s">
        <v>4</v>
      </c>
      <c r="F32" s="127"/>
      <c r="G32" s="119" t="s">
        <v>5</v>
      </c>
      <c r="H32" s="128" t="s">
        <v>6</v>
      </c>
    </row>
    <row r="33" spans="2:8" x14ac:dyDescent="0.25">
      <c r="B33" s="124"/>
      <c r="C33" s="111"/>
      <c r="D33" s="125"/>
      <c r="E33" s="47" t="s">
        <v>7</v>
      </c>
      <c r="F33" s="47" t="s">
        <v>8</v>
      </c>
      <c r="G33" s="125"/>
      <c r="H33" s="125"/>
    </row>
    <row r="34" spans="2:8" ht="32.25" customHeight="1" x14ac:dyDescent="0.25">
      <c r="B34" s="95">
        <v>1</v>
      </c>
      <c r="C34" s="41" t="s">
        <v>74</v>
      </c>
      <c r="D34" s="95">
        <v>19</v>
      </c>
      <c r="E34" s="42">
        <v>9</v>
      </c>
      <c r="F34" s="42">
        <v>10</v>
      </c>
      <c r="G34" s="41" t="s">
        <v>75</v>
      </c>
      <c r="H34" s="96">
        <v>45364</v>
      </c>
    </row>
    <row r="35" spans="2:8" ht="32.25" customHeight="1" x14ac:dyDescent="0.25">
      <c r="B35" s="97">
        <v>2</v>
      </c>
      <c r="C35" s="41" t="s">
        <v>76</v>
      </c>
      <c r="D35" s="95">
        <v>48</v>
      </c>
      <c r="E35" s="42">
        <v>16</v>
      </c>
      <c r="F35" s="42">
        <v>32</v>
      </c>
      <c r="G35" s="98" t="s">
        <v>77</v>
      </c>
      <c r="H35" s="100">
        <v>45366</v>
      </c>
    </row>
    <row r="36" spans="2:8" ht="32.25" customHeight="1" x14ac:dyDescent="0.25">
      <c r="B36" s="97">
        <v>3</v>
      </c>
      <c r="C36" s="41" t="s">
        <v>78</v>
      </c>
      <c r="D36" s="95">
        <v>129</v>
      </c>
      <c r="E36" s="42">
        <v>50</v>
      </c>
      <c r="F36" s="42">
        <v>79</v>
      </c>
      <c r="G36" s="98" t="s">
        <v>77</v>
      </c>
      <c r="H36" s="100">
        <v>45369</v>
      </c>
    </row>
    <row r="37" spans="2:8" ht="32.25" customHeight="1" x14ac:dyDescent="0.25">
      <c r="B37" s="97">
        <v>4</v>
      </c>
      <c r="C37" s="41" t="s">
        <v>78</v>
      </c>
      <c r="D37" s="95">
        <v>193</v>
      </c>
      <c r="E37" s="42">
        <v>93</v>
      </c>
      <c r="F37" s="42">
        <v>100</v>
      </c>
      <c r="G37" s="98" t="s">
        <v>77</v>
      </c>
      <c r="H37" s="100">
        <v>45370</v>
      </c>
    </row>
    <row r="38" spans="2:8" ht="32.25" customHeight="1" x14ac:dyDescent="0.25">
      <c r="B38" s="97">
        <v>5</v>
      </c>
      <c r="C38" s="41" t="s">
        <v>79</v>
      </c>
      <c r="D38" s="95">
        <v>91</v>
      </c>
      <c r="E38" s="42">
        <v>35</v>
      </c>
      <c r="F38" s="42">
        <v>56</v>
      </c>
      <c r="G38" s="98" t="s">
        <v>80</v>
      </c>
      <c r="H38" s="100">
        <v>45371</v>
      </c>
    </row>
    <row r="39" spans="2:8" ht="32.25" customHeight="1" x14ac:dyDescent="0.25">
      <c r="B39" s="97">
        <v>6</v>
      </c>
      <c r="C39" s="41" t="s">
        <v>81</v>
      </c>
      <c r="D39" s="95">
        <v>24</v>
      </c>
      <c r="E39" s="42">
        <v>10</v>
      </c>
      <c r="F39" s="42">
        <v>14</v>
      </c>
      <c r="G39" s="98" t="s">
        <v>82</v>
      </c>
      <c r="H39" s="100">
        <v>45371</v>
      </c>
    </row>
    <row r="40" spans="2:8" ht="32.25" customHeight="1" x14ac:dyDescent="0.25">
      <c r="B40" s="97">
        <v>7</v>
      </c>
      <c r="C40" s="41" t="s">
        <v>83</v>
      </c>
      <c r="D40" s="95">
        <v>27</v>
      </c>
      <c r="E40" s="42">
        <v>18</v>
      </c>
      <c r="F40" s="42">
        <v>9</v>
      </c>
      <c r="G40" s="98" t="s">
        <v>84</v>
      </c>
      <c r="H40" s="101" t="s">
        <v>84</v>
      </c>
    </row>
    <row r="41" spans="2:8" ht="29.25" customHeight="1" x14ac:dyDescent="0.25">
      <c r="B41" s="116" t="s">
        <v>73</v>
      </c>
      <c r="C41" s="117"/>
      <c r="D41" s="44">
        <f>SUM(D34:D40)</f>
        <v>531</v>
      </c>
      <c r="E41" s="48">
        <f>SUM(E34:E40)</f>
        <v>231</v>
      </c>
      <c r="F41" s="48">
        <f>SUM(F34:F40)</f>
        <v>300</v>
      </c>
      <c r="G41" s="50"/>
      <c r="H41" s="50"/>
    </row>
    <row r="44" spans="2:8" x14ac:dyDescent="0.25">
      <c r="C44" s="5"/>
      <c r="D44" s="5"/>
      <c r="E44" s="5"/>
      <c r="F44" s="5"/>
      <c r="G44" s="5"/>
    </row>
    <row r="45" spans="2:8" x14ac:dyDescent="0.25">
      <c r="C45" s="118" t="s">
        <v>88</v>
      </c>
      <c r="D45" s="118"/>
      <c r="E45" s="118"/>
      <c r="F45" s="118"/>
      <c r="G45" s="118"/>
    </row>
    <row r="47" spans="2:8" ht="28.5" customHeight="1" x14ac:dyDescent="0.25">
      <c r="C47" s="78" t="s">
        <v>10</v>
      </c>
      <c r="D47" s="79" t="s">
        <v>12</v>
      </c>
      <c r="E47" s="79" t="s">
        <v>39</v>
      </c>
      <c r="F47" s="80" t="s">
        <v>13</v>
      </c>
      <c r="G47" s="80" t="s">
        <v>14</v>
      </c>
    </row>
    <row r="48" spans="2:8" x14ac:dyDescent="0.25">
      <c r="C48" s="6" t="s">
        <v>85</v>
      </c>
      <c r="D48" s="7">
        <v>4</v>
      </c>
      <c r="E48" s="74">
        <v>181</v>
      </c>
      <c r="F48" s="74">
        <v>82</v>
      </c>
      <c r="G48" s="74">
        <v>99</v>
      </c>
    </row>
    <row r="49" spans="3:9" x14ac:dyDescent="0.25">
      <c r="C49" s="6" t="s">
        <v>86</v>
      </c>
      <c r="D49" s="7">
        <v>3</v>
      </c>
      <c r="E49" s="74">
        <v>243</v>
      </c>
      <c r="F49" s="74">
        <v>78</v>
      </c>
      <c r="G49" s="75">
        <v>165</v>
      </c>
    </row>
    <row r="50" spans="3:9" x14ac:dyDescent="0.25">
      <c r="C50" s="6" t="s">
        <v>87</v>
      </c>
      <c r="D50" s="7">
        <v>7</v>
      </c>
      <c r="E50" s="74">
        <v>531</v>
      </c>
      <c r="F50" s="74">
        <v>231</v>
      </c>
      <c r="G50" s="75">
        <v>300</v>
      </c>
    </row>
    <row r="51" spans="3:9" x14ac:dyDescent="0.25">
      <c r="C51" s="8" t="s">
        <v>15</v>
      </c>
      <c r="D51" s="9">
        <f>SUM(D48:D50)</f>
        <v>14</v>
      </c>
      <c r="E51" s="9">
        <f>SUM(E48:E50)</f>
        <v>955</v>
      </c>
      <c r="F51" s="9">
        <f>SUM(F48:F50)</f>
        <v>391</v>
      </c>
      <c r="G51" s="9">
        <f>SUM(G48:G50)</f>
        <v>564</v>
      </c>
      <c r="H51" s="5"/>
      <c r="I51" s="5"/>
    </row>
    <row r="72" spans="1:8" ht="23.25" x14ac:dyDescent="0.35">
      <c r="A72" s="4" t="s">
        <v>16</v>
      </c>
      <c r="B72" s="30"/>
    </row>
    <row r="75" spans="1:8" ht="18" customHeight="1" x14ac:dyDescent="0.25">
      <c r="C75" s="114" t="str">
        <f>+$C$45</f>
        <v>Resumen del trimestre enero-marzo 2024</v>
      </c>
      <c r="D75" s="114"/>
      <c r="E75" s="114"/>
      <c r="F75" s="114"/>
      <c r="G75" s="114"/>
      <c r="H75" s="115"/>
    </row>
    <row r="76" spans="1:8" ht="31.5" x14ac:dyDescent="0.25">
      <c r="C76" s="31" t="s">
        <v>10</v>
      </c>
      <c r="D76" s="31" t="s">
        <v>36</v>
      </c>
      <c r="E76" s="31" t="s">
        <v>17</v>
      </c>
      <c r="F76" s="31" t="s">
        <v>18</v>
      </c>
      <c r="G76" s="31" t="s">
        <v>37</v>
      </c>
    </row>
    <row r="77" spans="1:8" ht="15.75" x14ac:dyDescent="0.25">
      <c r="C77" s="29" t="str">
        <f>+$C$48</f>
        <v>Enero</v>
      </c>
      <c r="D77" s="29">
        <v>2</v>
      </c>
      <c r="E77" s="29">
        <v>3</v>
      </c>
      <c r="F77" s="29"/>
      <c r="G77" s="29"/>
    </row>
    <row r="78" spans="1:8" ht="15.75" x14ac:dyDescent="0.25">
      <c r="C78" s="29" t="str">
        <f>+$C$49</f>
        <v>Febrero</v>
      </c>
      <c r="D78" s="29">
        <v>2</v>
      </c>
      <c r="E78" s="29"/>
      <c r="F78" s="29">
        <v>1</v>
      </c>
      <c r="G78" s="29"/>
    </row>
    <row r="79" spans="1:8" ht="15.75" x14ac:dyDescent="0.25">
      <c r="C79" s="29" t="str">
        <f>+$C$50</f>
        <v>Marzo</v>
      </c>
      <c r="D79" s="29">
        <v>2</v>
      </c>
      <c r="E79" s="29"/>
      <c r="F79" s="29"/>
      <c r="G79" s="29">
        <v>1</v>
      </c>
    </row>
    <row r="80" spans="1:8" x14ac:dyDescent="0.25">
      <c r="C80" s="1" t="s">
        <v>15</v>
      </c>
      <c r="D80" s="5">
        <f>SUM(D77:D79)</f>
        <v>6</v>
      </c>
      <c r="E80" s="5">
        <f>SUM(E77:E79)</f>
        <v>3</v>
      </c>
      <c r="F80" s="5">
        <f>SUM(F77:F79)</f>
        <v>1</v>
      </c>
      <c r="G80" s="5">
        <f>SUM(G77:G79)</f>
        <v>1</v>
      </c>
    </row>
    <row r="83" spans="3:6" ht="15.75" x14ac:dyDescent="0.25">
      <c r="C83" s="76" t="s">
        <v>38</v>
      </c>
      <c r="D83" s="76"/>
      <c r="E83" s="76"/>
      <c r="F83" s="76"/>
    </row>
    <row r="84" spans="3:6" ht="15.75" x14ac:dyDescent="0.25">
      <c r="C84" s="31" t="s">
        <v>10</v>
      </c>
      <c r="D84" s="31" t="s">
        <v>11</v>
      </c>
    </row>
    <row r="85" spans="3:6" ht="15.75" x14ac:dyDescent="0.25">
      <c r="C85" s="29" t="str">
        <f>+$C$48</f>
        <v>Enero</v>
      </c>
      <c r="D85" s="29">
        <v>7</v>
      </c>
    </row>
    <row r="86" spans="3:6" ht="15.75" x14ac:dyDescent="0.25">
      <c r="C86" s="29" t="str">
        <f>+$C$49</f>
        <v>Febrero</v>
      </c>
      <c r="D86" s="29">
        <v>9</v>
      </c>
    </row>
    <row r="87" spans="3:6" ht="15.75" x14ac:dyDescent="0.25">
      <c r="C87" s="29" t="str">
        <f>+$C$50</f>
        <v>Marzo</v>
      </c>
      <c r="D87" s="29">
        <v>3</v>
      </c>
    </row>
    <row r="88" spans="3:6" x14ac:dyDescent="0.25">
      <c r="C88" s="45" t="s">
        <v>40</v>
      </c>
      <c r="D88" s="5">
        <f>SUM(D85:D87)</f>
        <v>19</v>
      </c>
    </row>
    <row r="89" spans="3:6" x14ac:dyDescent="0.25">
      <c r="C89" s="45"/>
      <c r="D89" s="5"/>
    </row>
    <row r="90" spans="3:6" x14ac:dyDescent="0.25">
      <c r="C90" s="45"/>
      <c r="D90" s="5"/>
    </row>
    <row r="109" spans="1:3" ht="23.25" x14ac:dyDescent="0.35">
      <c r="A109" s="109" t="s">
        <v>34</v>
      </c>
      <c r="B109" s="109"/>
      <c r="C109" s="109"/>
    </row>
    <row r="116" spans="3:4" x14ac:dyDescent="0.25">
      <c r="C116" s="10">
        <v>45292</v>
      </c>
    </row>
    <row r="117" spans="3:4" ht="15.75" thickBot="1" x14ac:dyDescent="0.3"/>
    <row r="118" spans="3:4" ht="16.5" thickBot="1" x14ac:dyDescent="0.3">
      <c r="C118" s="11" t="s">
        <v>19</v>
      </c>
      <c r="D118" s="12" t="s">
        <v>11</v>
      </c>
    </row>
    <row r="119" spans="3:4" ht="16.5" thickBot="1" x14ac:dyDescent="0.3">
      <c r="C119" s="56" t="s">
        <v>41</v>
      </c>
      <c r="D119" s="57">
        <v>3</v>
      </c>
    </row>
    <row r="120" spans="3:4" ht="32.25" thickBot="1" x14ac:dyDescent="0.3">
      <c r="C120" s="58" t="s">
        <v>42</v>
      </c>
      <c r="D120" s="57">
        <v>7</v>
      </c>
    </row>
    <row r="121" spans="3:4" ht="16.5" thickBot="1" x14ac:dyDescent="0.3">
      <c r="C121" s="58" t="s">
        <v>20</v>
      </c>
      <c r="D121" s="57">
        <v>0</v>
      </c>
    </row>
    <row r="122" spans="3:4" ht="16.5" thickBot="1" x14ac:dyDescent="0.3">
      <c r="C122" s="59" t="s">
        <v>21</v>
      </c>
      <c r="D122" s="57">
        <v>0</v>
      </c>
    </row>
    <row r="123" spans="3:4" ht="16.5" thickBot="1" x14ac:dyDescent="0.3">
      <c r="C123" s="59" t="s">
        <v>43</v>
      </c>
      <c r="D123" s="57">
        <v>6</v>
      </c>
    </row>
    <row r="124" spans="3:4" ht="16.5" thickBot="1" x14ac:dyDescent="0.3">
      <c r="C124" s="59" t="s">
        <v>89</v>
      </c>
      <c r="D124" s="57">
        <v>0</v>
      </c>
    </row>
    <row r="125" spans="3:4" ht="16.5" thickBot="1" x14ac:dyDescent="0.3">
      <c r="C125" s="59" t="s">
        <v>49</v>
      </c>
      <c r="D125" s="57">
        <v>0</v>
      </c>
    </row>
    <row r="126" spans="3:4" ht="16.5" thickBot="1" x14ac:dyDescent="0.3">
      <c r="C126" s="13" t="s">
        <v>15</v>
      </c>
      <c r="D126" s="14">
        <f>SUM(D119:D125)</f>
        <v>16</v>
      </c>
    </row>
    <row r="135" spans="3:4" x14ac:dyDescent="0.25">
      <c r="C135" s="10">
        <v>45323</v>
      </c>
    </row>
    <row r="136" spans="3:4" ht="15.75" thickBot="1" x14ac:dyDescent="0.3"/>
    <row r="137" spans="3:4" ht="16.5" thickBot="1" x14ac:dyDescent="0.3">
      <c r="C137" s="11" t="s">
        <v>19</v>
      </c>
      <c r="D137" s="12" t="s">
        <v>11</v>
      </c>
    </row>
    <row r="138" spans="3:4" ht="16.5" thickBot="1" x14ac:dyDescent="0.3">
      <c r="C138" s="56" t="s">
        <v>41</v>
      </c>
      <c r="D138" s="57">
        <v>4</v>
      </c>
    </row>
    <row r="139" spans="3:4" ht="32.25" thickBot="1" x14ac:dyDescent="0.3">
      <c r="C139" s="58" t="s">
        <v>42</v>
      </c>
      <c r="D139" s="57">
        <v>1</v>
      </c>
    </row>
    <row r="140" spans="3:4" ht="16.5" thickBot="1" x14ac:dyDescent="0.3">
      <c r="C140" s="58" t="s">
        <v>20</v>
      </c>
      <c r="D140" s="57">
        <v>0</v>
      </c>
    </row>
    <row r="141" spans="3:4" ht="16.5" thickBot="1" x14ac:dyDescent="0.3">
      <c r="C141" s="59" t="s">
        <v>21</v>
      </c>
      <c r="D141" s="57">
        <v>15</v>
      </c>
    </row>
    <row r="142" spans="3:4" ht="16.5" thickBot="1" x14ac:dyDescent="0.3">
      <c r="C142" s="59" t="s">
        <v>43</v>
      </c>
      <c r="D142" s="57">
        <v>17</v>
      </c>
    </row>
    <row r="143" spans="3:4" ht="16.5" thickBot="1" x14ac:dyDescent="0.3">
      <c r="C143" s="59" t="s">
        <v>89</v>
      </c>
      <c r="D143" s="57">
        <v>0</v>
      </c>
    </row>
    <row r="144" spans="3:4" ht="16.5" thickBot="1" x14ac:dyDescent="0.3">
      <c r="C144" s="59" t="s">
        <v>49</v>
      </c>
      <c r="D144" s="57">
        <v>0</v>
      </c>
    </row>
    <row r="145" spans="3:8" ht="16.5" thickBot="1" x14ac:dyDescent="0.3">
      <c r="C145" s="52" t="s">
        <v>15</v>
      </c>
      <c r="D145" s="53">
        <f>SUM(D138:D144)</f>
        <v>37</v>
      </c>
    </row>
    <row r="155" spans="3:8" x14ac:dyDescent="0.25">
      <c r="C155" s="10">
        <v>45352</v>
      </c>
    </row>
    <row r="156" spans="3:8" ht="15.75" thickBot="1" x14ac:dyDescent="0.3"/>
    <row r="157" spans="3:8" ht="16.5" thickBot="1" x14ac:dyDescent="0.3">
      <c r="C157" s="11" t="s">
        <v>19</v>
      </c>
      <c r="D157" s="12" t="s">
        <v>11</v>
      </c>
    </row>
    <row r="158" spans="3:8" ht="16.5" thickBot="1" x14ac:dyDescent="0.3">
      <c r="C158" s="56" t="s">
        <v>41</v>
      </c>
      <c r="D158" s="57">
        <v>0</v>
      </c>
    </row>
    <row r="159" spans="3:8" ht="32.25" thickBot="1" x14ac:dyDescent="0.3">
      <c r="C159" s="58" t="s">
        <v>42</v>
      </c>
      <c r="D159" s="57">
        <v>1</v>
      </c>
    </row>
    <row r="160" spans="3:8" ht="16.5" thickBot="1" x14ac:dyDescent="0.3">
      <c r="C160" s="58" t="s">
        <v>20</v>
      </c>
      <c r="D160" s="57">
        <v>0</v>
      </c>
      <c r="G160" s="51"/>
      <c r="H160" s="51"/>
    </row>
    <row r="161" spans="2:5" ht="16.5" thickBot="1" x14ac:dyDescent="0.3">
      <c r="C161" s="59" t="s">
        <v>21</v>
      </c>
      <c r="D161" s="57">
        <v>52</v>
      </c>
    </row>
    <row r="162" spans="2:5" ht="16.5" thickBot="1" x14ac:dyDescent="0.3">
      <c r="C162" s="59" t="s">
        <v>43</v>
      </c>
      <c r="D162" s="57">
        <v>33</v>
      </c>
    </row>
    <row r="163" spans="2:5" ht="16.5" thickBot="1" x14ac:dyDescent="0.3">
      <c r="C163" s="59" t="s">
        <v>89</v>
      </c>
      <c r="D163" s="57">
        <v>0</v>
      </c>
    </row>
    <row r="164" spans="2:5" ht="16.5" thickBot="1" x14ac:dyDescent="0.3">
      <c r="C164" s="59" t="s">
        <v>49</v>
      </c>
      <c r="D164" s="57">
        <v>0</v>
      </c>
    </row>
    <row r="165" spans="2:5" ht="16.5" thickBot="1" x14ac:dyDescent="0.3">
      <c r="C165" s="52" t="s">
        <v>15</v>
      </c>
      <c r="D165" s="53">
        <f>SUM(D158:D164)</f>
        <v>86</v>
      </c>
    </row>
    <row r="176" spans="2:5" ht="15.75" x14ac:dyDescent="0.25">
      <c r="B176" s="54" t="s">
        <v>35</v>
      </c>
      <c r="D176" s="51"/>
      <c r="E176" s="51"/>
    </row>
    <row r="177" spans="2:4" ht="15.75" x14ac:dyDescent="0.25">
      <c r="B177" s="51" t="str">
        <f>+$C$75</f>
        <v>Resumen del trimestre enero-marzo 2024</v>
      </c>
      <c r="C177" s="51"/>
    </row>
    <row r="181" spans="2:4" ht="15.75" thickBot="1" x14ac:dyDescent="0.3"/>
    <row r="182" spans="2:4" ht="16.5" thickBot="1" x14ac:dyDescent="0.3">
      <c r="C182" s="11" t="s">
        <v>19</v>
      </c>
      <c r="D182" s="12" t="s">
        <v>11</v>
      </c>
    </row>
    <row r="183" spans="2:4" ht="16.5" thickBot="1" x14ac:dyDescent="0.3">
      <c r="C183" s="56" t="s">
        <v>41</v>
      </c>
      <c r="D183" s="57">
        <f>+D119+D138+D158</f>
        <v>7</v>
      </c>
    </row>
    <row r="184" spans="2:4" ht="32.25" thickBot="1" x14ac:dyDescent="0.3">
      <c r="C184" s="58" t="s">
        <v>42</v>
      </c>
      <c r="D184" s="57">
        <f>+D120+D139+D159</f>
        <v>9</v>
      </c>
    </row>
    <row r="185" spans="2:4" ht="16.5" thickBot="1" x14ac:dyDescent="0.3">
      <c r="C185" s="58" t="s">
        <v>20</v>
      </c>
      <c r="D185" s="57">
        <f>+D121+D140+D160</f>
        <v>0</v>
      </c>
    </row>
    <row r="186" spans="2:4" ht="16.5" thickBot="1" x14ac:dyDescent="0.3">
      <c r="C186" s="59" t="s">
        <v>21</v>
      </c>
      <c r="D186" s="57">
        <f>+D122+D141+D161</f>
        <v>67</v>
      </c>
    </row>
    <row r="187" spans="2:4" ht="16.5" thickBot="1" x14ac:dyDescent="0.3">
      <c r="C187" s="59" t="s">
        <v>43</v>
      </c>
      <c r="D187" s="57">
        <f>+D123+D142+D162</f>
        <v>56</v>
      </c>
    </row>
    <row r="188" spans="2:4" ht="16.5" thickBot="1" x14ac:dyDescent="0.3">
      <c r="C188" s="59" t="s">
        <v>89</v>
      </c>
      <c r="D188" s="57">
        <v>0</v>
      </c>
    </row>
    <row r="189" spans="2:4" ht="16.5" thickBot="1" x14ac:dyDescent="0.3">
      <c r="C189" s="59" t="s">
        <v>49</v>
      </c>
      <c r="D189" s="57">
        <v>0</v>
      </c>
    </row>
    <row r="190" spans="2:4" ht="16.5" thickBot="1" x14ac:dyDescent="0.3">
      <c r="C190" s="52" t="s">
        <v>15</v>
      </c>
      <c r="D190" s="53">
        <f>SUM(D183:D189)</f>
        <v>139</v>
      </c>
    </row>
    <row r="198" spans="1:12" ht="23.25" x14ac:dyDescent="0.35">
      <c r="A198" s="4" t="s">
        <v>24</v>
      </c>
    </row>
    <row r="200" spans="1:12" x14ac:dyDescent="0.25">
      <c r="B200" s="122" t="s">
        <v>33</v>
      </c>
      <c r="C200" s="122"/>
      <c r="D200" s="122"/>
      <c r="E200" s="23"/>
    </row>
    <row r="201" spans="1:12" ht="15.75" customHeight="1" x14ac:dyDescent="0.25">
      <c r="B201" s="122"/>
      <c r="C201" s="122"/>
      <c r="D201" s="122"/>
      <c r="E201" s="51"/>
      <c r="G201" s="51"/>
      <c r="H201" s="51"/>
    </row>
    <row r="202" spans="1:12" ht="15.75" x14ac:dyDescent="0.25">
      <c r="B202" s="51" t="str">
        <f>+$C$75</f>
        <v>Resumen del trimestre enero-marzo 2024</v>
      </c>
      <c r="C202" s="51"/>
    </row>
    <row r="203" spans="1:12" ht="15.75" thickBot="1" x14ac:dyDescent="0.3"/>
    <row r="204" spans="1:12" ht="15.75" thickBot="1" x14ac:dyDescent="0.3">
      <c r="B204" s="15" t="s">
        <v>4</v>
      </c>
      <c r="C204" s="16" t="s">
        <v>11</v>
      </c>
      <c r="D204" s="16" t="s">
        <v>22</v>
      </c>
    </row>
    <row r="205" spans="1:12" ht="15" customHeight="1" thickBot="1" x14ac:dyDescent="0.3">
      <c r="B205" s="17" t="s">
        <v>13</v>
      </c>
      <c r="C205" s="66">
        <v>499</v>
      </c>
      <c r="D205" s="18">
        <f>+C205/C207</f>
        <v>0.81138211382113823</v>
      </c>
      <c r="F205" s="23"/>
      <c r="G205" s="23"/>
      <c r="H205" s="23"/>
      <c r="I205" s="23"/>
      <c r="J205" s="23"/>
      <c r="K205" s="23"/>
      <c r="L205" s="23"/>
    </row>
    <row r="206" spans="1:12" ht="15.75" thickBot="1" x14ac:dyDescent="0.3">
      <c r="B206" s="17" t="s">
        <v>14</v>
      </c>
      <c r="C206" s="66">
        <v>116</v>
      </c>
      <c r="D206" s="18">
        <f>+C206/C207</f>
        <v>0.1886178861788618</v>
      </c>
      <c r="F206" s="5"/>
      <c r="G206" s="1"/>
      <c r="H206" s="1"/>
      <c r="I206" s="1"/>
      <c r="J206" s="1"/>
      <c r="K206" s="1"/>
    </row>
    <row r="207" spans="1:12" ht="15.75" thickBot="1" x14ac:dyDescent="0.3">
      <c r="B207" s="19" t="s">
        <v>23</v>
      </c>
      <c r="C207" s="67">
        <f>SUM(C205:C206)</f>
        <v>615</v>
      </c>
      <c r="D207" s="55">
        <f>SUM(D205:D206)</f>
        <v>1</v>
      </c>
    </row>
    <row r="208" spans="1:12" ht="15" customHeight="1" x14ac:dyDescent="0.25"/>
    <row r="214" spans="2:6" x14ac:dyDescent="0.25">
      <c r="D214" s="93"/>
    </row>
    <row r="216" spans="2:6" ht="23.25" customHeight="1" x14ac:dyDescent="0.25">
      <c r="B216" s="108" t="s">
        <v>48</v>
      </c>
      <c r="C216" s="108"/>
      <c r="D216" s="108"/>
      <c r="E216" s="85"/>
      <c r="F216" s="85"/>
    </row>
    <row r="217" spans="2:6" ht="15.75" x14ac:dyDescent="0.25">
      <c r="B217" s="51" t="str">
        <f>+$C$75</f>
        <v>Resumen del trimestre enero-marzo 2024</v>
      </c>
      <c r="C217" s="51"/>
    </row>
    <row r="218" spans="2:6" x14ac:dyDescent="0.25">
      <c r="B218" s="86" t="s">
        <v>4</v>
      </c>
      <c r="C218" s="86" t="s">
        <v>11</v>
      </c>
      <c r="D218" s="86" t="s">
        <v>22</v>
      </c>
    </row>
    <row r="219" spans="2:6" x14ac:dyDescent="0.25">
      <c r="B219" s="87" t="s">
        <v>13</v>
      </c>
      <c r="C219" s="88">
        <v>44</v>
      </c>
      <c r="D219" s="63">
        <f>+C219/C221</f>
        <v>0.74576271186440679</v>
      </c>
    </row>
    <row r="220" spans="2:6" x14ac:dyDescent="0.25">
      <c r="B220" s="87" t="s">
        <v>14</v>
      </c>
      <c r="C220" s="88">
        <v>15</v>
      </c>
      <c r="D220" s="63">
        <f>+C220/C221</f>
        <v>0.25423728813559321</v>
      </c>
    </row>
    <row r="221" spans="2:6" x14ac:dyDescent="0.25">
      <c r="B221" s="86" t="s">
        <v>23</v>
      </c>
      <c r="C221" s="89">
        <f>SUM(C219:C220)</f>
        <v>59</v>
      </c>
      <c r="D221" s="92">
        <f>SUM(D219:D220)</f>
        <v>1</v>
      </c>
    </row>
    <row r="230" spans="3:5" x14ac:dyDescent="0.25">
      <c r="C230" s="1" t="s">
        <v>47</v>
      </c>
      <c r="E230" s="27"/>
    </row>
    <row r="231" spans="3:5" x14ac:dyDescent="0.25">
      <c r="C231" s="83" t="str">
        <f>+$B$217</f>
        <v>Resumen del trimestre enero-marzo 2024</v>
      </c>
      <c r="D231" s="84"/>
    </row>
    <row r="232" spans="3:5" x14ac:dyDescent="0.25">
      <c r="C232" s="70" t="s">
        <v>19</v>
      </c>
      <c r="D232" s="90" t="s">
        <v>11</v>
      </c>
      <c r="E232" s="8" t="s">
        <v>22</v>
      </c>
    </row>
    <row r="233" spans="3:5" x14ac:dyDescent="0.25">
      <c r="C233" s="25" t="s">
        <v>101</v>
      </c>
      <c r="D233" s="6">
        <v>237</v>
      </c>
      <c r="E233" s="68">
        <f>+D233/D250</f>
        <v>0.2206703910614525</v>
      </c>
    </row>
    <row r="234" spans="3:5" x14ac:dyDescent="0.25">
      <c r="C234" s="25" t="s">
        <v>102</v>
      </c>
      <c r="D234" s="6">
        <v>219</v>
      </c>
      <c r="E234" s="68">
        <f>+D234/D250</f>
        <v>0.20391061452513967</v>
      </c>
    </row>
    <row r="235" spans="3:5" ht="37.5" customHeight="1" x14ac:dyDescent="0.25">
      <c r="C235" s="102" t="s">
        <v>93</v>
      </c>
      <c r="D235" s="6">
        <v>197</v>
      </c>
      <c r="E235" s="68">
        <f>+D235/D250</f>
        <v>0.18342644320297952</v>
      </c>
    </row>
    <row r="236" spans="3:5" ht="42.75" customHeight="1" x14ac:dyDescent="0.25">
      <c r="C236" s="102" t="s">
        <v>94</v>
      </c>
      <c r="D236" s="6">
        <v>148</v>
      </c>
      <c r="E236" s="68">
        <f>+D236/D250</f>
        <v>0.13780260707635009</v>
      </c>
    </row>
    <row r="237" spans="3:5" ht="30" customHeight="1" x14ac:dyDescent="0.25">
      <c r="C237" s="102" t="s">
        <v>95</v>
      </c>
      <c r="D237" s="6">
        <v>81</v>
      </c>
      <c r="E237" s="68">
        <f>+D237/D250</f>
        <v>7.5418994413407825E-2</v>
      </c>
    </row>
    <row r="238" spans="3:5" x14ac:dyDescent="0.25">
      <c r="C238" s="25" t="s">
        <v>50</v>
      </c>
      <c r="D238" s="6">
        <v>59</v>
      </c>
      <c r="E238" s="68">
        <f>+D238/D250</f>
        <v>5.493482309124767E-2</v>
      </c>
    </row>
    <row r="239" spans="3:5" ht="30" x14ac:dyDescent="0.25">
      <c r="C239" s="102" t="s">
        <v>96</v>
      </c>
      <c r="D239" s="6">
        <v>45</v>
      </c>
      <c r="E239" s="68">
        <f>+D239/D250</f>
        <v>4.189944134078212E-2</v>
      </c>
    </row>
    <row r="240" spans="3:5" x14ac:dyDescent="0.25">
      <c r="C240" s="25" t="s">
        <v>51</v>
      </c>
      <c r="D240" s="6">
        <v>21</v>
      </c>
      <c r="E240" s="68">
        <f>+D240/D250</f>
        <v>1.9553072625698324E-2</v>
      </c>
    </row>
    <row r="241" spans="1:12" x14ac:dyDescent="0.25">
      <c r="C241" s="25" t="s">
        <v>90</v>
      </c>
      <c r="D241" s="6">
        <v>13</v>
      </c>
      <c r="E241" s="68">
        <f>+D241/D250</f>
        <v>1.2104283054003724E-2</v>
      </c>
    </row>
    <row r="242" spans="1:12" ht="44.25" customHeight="1" x14ac:dyDescent="0.25">
      <c r="C242" s="102" t="s">
        <v>97</v>
      </c>
      <c r="D242" s="6">
        <v>12</v>
      </c>
      <c r="E242" s="68">
        <f>+D242/D250</f>
        <v>1.11731843575419E-2</v>
      </c>
    </row>
    <row r="243" spans="1:12" ht="27.75" customHeight="1" x14ac:dyDescent="0.25">
      <c r="C243" s="102" t="s">
        <v>98</v>
      </c>
      <c r="D243" s="6">
        <v>11</v>
      </c>
      <c r="E243" s="68">
        <f>+D243/D250</f>
        <v>1.0242085661080074E-2</v>
      </c>
    </row>
    <row r="244" spans="1:12" ht="75" x14ac:dyDescent="0.25">
      <c r="C244" s="102" t="s">
        <v>99</v>
      </c>
      <c r="D244" s="6">
        <v>8</v>
      </c>
      <c r="E244" s="68">
        <f>+D244/D250</f>
        <v>7.4487895716945996E-3</v>
      </c>
    </row>
    <row r="245" spans="1:12" x14ac:dyDescent="0.25">
      <c r="C245" s="25" t="s">
        <v>52</v>
      </c>
      <c r="D245" s="6">
        <v>6</v>
      </c>
      <c r="E245" s="68">
        <f>+D245/D250</f>
        <v>5.5865921787709499E-3</v>
      </c>
    </row>
    <row r="246" spans="1:12" x14ac:dyDescent="0.25">
      <c r="C246" s="25" t="s">
        <v>53</v>
      </c>
      <c r="D246" s="6">
        <v>5</v>
      </c>
      <c r="E246" s="68">
        <f>+D246/D250</f>
        <v>4.6554934823091251E-3</v>
      </c>
      <c r="L246" s="5"/>
    </row>
    <row r="247" spans="1:12" x14ac:dyDescent="0.25">
      <c r="C247" s="25" t="s">
        <v>91</v>
      </c>
      <c r="D247" s="6">
        <v>4</v>
      </c>
      <c r="E247" s="68">
        <f>+D247/D250</f>
        <v>3.7243947858472998E-3</v>
      </c>
      <c r="L247" s="5"/>
    </row>
    <row r="248" spans="1:12" ht="23.25" x14ac:dyDescent="0.35">
      <c r="A248" s="4"/>
      <c r="C248" s="25" t="s">
        <v>92</v>
      </c>
      <c r="D248" s="6">
        <v>4</v>
      </c>
      <c r="E248" s="68">
        <f>+D248/D250</f>
        <v>3.7243947858472998E-3</v>
      </c>
      <c r="L248" s="5"/>
    </row>
    <row r="249" spans="1:12" ht="45" x14ac:dyDescent="0.35">
      <c r="A249" s="4"/>
      <c r="C249" s="102" t="s">
        <v>100</v>
      </c>
      <c r="D249" s="6">
        <v>4</v>
      </c>
      <c r="E249" s="68">
        <f>+D249/D250</f>
        <v>3.7243947858472998E-3</v>
      </c>
      <c r="L249" s="5"/>
    </row>
    <row r="250" spans="1:12" ht="23.25" x14ac:dyDescent="0.35">
      <c r="A250" s="4"/>
      <c r="C250" s="71" t="s">
        <v>23</v>
      </c>
      <c r="D250" s="91">
        <f>SUM(D233:D249)</f>
        <v>1074</v>
      </c>
      <c r="E250" s="69">
        <f>SUM(E233:E249)</f>
        <v>0.99999999999999989</v>
      </c>
      <c r="L250" s="5"/>
    </row>
    <row r="251" spans="1:12" x14ac:dyDescent="0.25">
      <c r="L251" s="5"/>
    </row>
    <row r="252" spans="1:12" x14ac:dyDescent="0.25">
      <c r="F252" s="27"/>
      <c r="L252" s="5"/>
    </row>
    <row r="253" spans="1:12" ht="18.75" customHeight="1" x14ac:dyDescent="0.25">
      <c r="L253" s="5"/>
    </row>
    <row r="260" spans="3:12" x14ac:dyDescent="0.25">
      <c r="C260" s="1" t="s">
        <v>27</v>
      </c>
      <c r="D260" s="1"/>
      <c r="E260" s="27"/>
    </row>
    <row r="261" spans="3:12" x14ac:dyDescent="0.25">
      <c r="C261" s="83" t="str">
        <f>+$B$217</f>
        <v>Resumen del trimestre enero-marzo 2024</v>
      </c>
      <c r="D261" s="84"/>
      <c r="L261" s="5"/>
    </row>
    <row r="262" spans="3:12" ht="25.5" x14ac:dyDescent="0.25">
      <c r="C262" s="21" t="s">
        <v>10</v>
      </c>
      <c r="D262" s="21" t="s">
        <v>25</v>
      </c>
      <c r="E262" s="22" t="s">
        <v>26</v>
      </c>
      <c r="L262" s="5"/>
    </row>
    <row r="263" spans="3:12" ht="15.75" x14ac:dyDescent="0.25">
      <c r="C263" s="29" t="str">
        <f>+$C$48</f>
        <v>Enero</v>
      </c>
      <c r="D263" s="103">
        <v>173</v>
      </c>
      <c r="E263" s="104">
        <v>2.54</v>
      </c>
      <c r="L263" s="5"/>
    </row>
    <row r="264" spans="3:12" ht="15.75" x14ac:dyDescent="0.25">
      <c r="C264" s="29" t="str">
        <f>+$C$49</f>
        <v>Febrero</v>
      </c>
      <c r="D264" s="103">
        <v>179</v>
      </c>
      <c r="E264" s="104">
        <v>5.25</v>
      </c>
      <c r="L264" s="5"/>
    </row>
    <row r="265" spans="3:12" ht="15.75" x14ac:dyDescent="0.25">
      <c r="C265" s="29" t="str">
        <f>+$C$50</f>
        <v>Marzo</v>
      </c>
      <c r="D265" s="103">
        <v>210</v>
      </c>
      <c r="E265" s="104">
        <v>2.74</v>
      </c>
      <c r="L265" s="5"/>
    </row>
    <row r="266" spans="3:12" x14ac:dyDescent="0.25">
      <c r="C266" s="20" t="s">
        <v>23</v>
      </c>
      <c r="D266" s="64">
        <f>SUM(D263:D265)</f>
        <v>562</v>
      </c>
      <c r="E266" s="73">
        <v>1.0900000000000001</v>
      </c>
      <c r="L266" s="5"/>
    </row>
    <row r="267" spans="3:12" x14ac:dyDescent="0.25">
      <c r="L267" s="5"/>
    </row>
    <row r="268" spans="3:12" x14ac:dyDescent="0.25">
      <c r="G268" s="28"/>
    </row>
    <row r="269" spans="3:12" x14ac:dyDescent="0.25">
      <c r="G269" s="28"/>
    </row>
    <row r="270" spans="3:12" x14ac:dyDescent="0.25">
      <c r="G270" s="28"/>
    </row>
    <row r="271" spans="3:12" x14ac:dyDescent="0.25">
      <c r="G271" s="28"/>
    </row>
    <row r="272" spans="3:12" x14ac:dyDescent="0.25">
      <c r="G272" s="28"/>
    </row>
    <row r="273" spans="2:13" x14ac:dyDescent="0.25">
      <c r="G273" s="28"/>
    </row>
    <row r="274" spans="2:13" x14ac:dyDescent="0.25">
      <c r="F274" s="27"/>
    </row>
    <row r="275" spans="2:13" ht="23.25" x14ac:dyDescent="0.35">
      <c r="B275" s="4" t="s">
        <v>46</v>
      </c>
      <c r="G275" s="28"/>
    </row>
    <row r="276" spans="2:13" x14ac:dyDescent="0.25">
      <c r="G276" s="28"/>
    </row>
    <row r="277" spans="2:13" x14ac:dyDescent="0.25">
      <c r="G277" s="28"/>
    </row>
    <row r="278" spans="2:13" x14ac:dyDescent="0.25">
      <c r="G278" s="28"/>
    </row>
    <row r="279" spans="2:13" x14ac:dyDescent="0.25">
      <c r="G279" s="28"/>
    </row>
    <row r="280" spans="2:13" ht="15.75" x14ac:dyDescent="0.25">
      <c r="C280" s="54" t="s">
        <v>45</v>
      </c>
      <c r="G280" s="28"/>
      <c r="M280" s="5"/>
    </row>
    <row r="281" spans="2:13" ht="15.75" x14ac:dyDescent="0.25">
      <c r="C281" s="51" t="s">
        <v>44</v>
      </c>
      <c r="D281" s="60" t="str">
        <f>+C263</f>
        <v>Enero</v>
      </c>
      <c r="G281" s="28"/>
      <c r="M281" s="5"/>
    </row>
    <row r="282" spans="2:13" x14ac:dyDescent="0.25">
      <c r="G282" s="28"/>
      <c r="M282" s="5"/>
    </row>
    <row r="283" spans="2:13" x14ac:dyDescent="0.25">
      <c r="C283" s="24" t="s">
        <v>28</v>
      </c>
      <c r="D283" s="24" t="s">
        <v>11</v>
      </c>
      <c r="G283" s="28"/>
      <c r="M283" s="5"/>
    </row>
    <row r="284" spans="2:13" x14ac:dyDescent="0.25">
      <c r="C284" s="25" t="s">
        <v>30</v>
      </c>
      <c r="D284" s="61">
        <f>+'[1] TRIMESTRE ENERO -MARZO 2024 '!$G$7+'[1] TRIMESTRE ENERO -MARZO 2024 '!$M$7</f>
        <v>332</v>
      </c>
      <c r="G284" s="28"/>
      <c r="M284" s="5"/>
    </row>
    <row r="285" spans="2:13" x14ac:dyDescent="0.25">
      <c r="C285" s="25" t="s">
        <v>31</v>
      </c>
      <c r="D285" s="61">
        <f>+'[1] TRIMESTRE ENERO -MARZO 2024 '!$G$8+'[1] TRIMESTRE ENERO -MARZO 2024 '!$M$8</f>
        <v>62</v>
      </c>
      <c r="G285" s="28"/>
    </row>
    <row r="286" spans="2:13" x14ac:dyDescent="0.25">
      <c r="C286" s="25" t="s">
        <v>32</v>
      </c>
      <c r="D286" s="61">
        <f>+'[1] TRIMESTRE ENERO -MARZO 2024 '!$G$9+'[1] TRIMESTRE ENERO -MARZO 2024 '!$M$9</f>
        <v>8</v>
      </c>
      <c r="G286" s="28"/>
    </row>
    <row r="287" spans="2:13" x14ac:dyDescent="0.25">
      <c r="C287" s="26" t="s">
        <v>29</v>
      </c>
      <c r="D287" s="37">
        <f>SUM(D284:D286)</f>
        <v>402</v>
      </c>
      <c r="G287" s="28"/>
    </row>
    <row r="288" spans="2:13" x14ac:dyDescent="0.25">
      <c r="G288" s="28"/>
    </row>
    <row r="296" spans="3:5" ht="15.75" x14ac:dyDescent="0.25">
      <c r="E296" s="72"/>
    </row>
    <row r="297" spans="3:5" ht="15.75" x14ac:dyDescent="0.25">
      <c r="E297" s="72"/>
    </row>
    <row r="298" spans="3:5" ht="15.75" x14ac:dyDescent="0.25">
      <c r="E298" s="72"/>
    </row>
    <row r="300" spans="3:5" ht="15.75" x14ac:dyDescent="0.25">
      <c r="C300" s="54" t="s">
        <v>45</v>
      </c>
    </row>
    <row r="301" spans="3:5" ht="15.75" x14ac:dyDescent="0.25">
      <c r="C301" s="51" t="s">
        <v>44</v>
      </c>
      <c r="D301" s="60" t="str">
        <f>+C264</f>
        <v>Febrero</v>
      </c>
    </row>
    <row r="302" spans="3:5" ht="15.75" x14ac:dyDescent="0.25">
      <c r="E302" s="36"/>
    </row>
    <row r="303" spans="3:5" x14ac:dyDescent="0.25">
      <c r="C303" s="24" t="s">
        <v>28</v>
      </c>
      <c r="D303" s="24" t="s">
        <v>11</v>
      </c>
    </row>
    <row r="304" spans="3:5" x14ac:dyDescent="0.25">
      <c r="C304" s="25" t="s">
        <v>30</v>
      </c>
      <c r="D304" s="61">
        <f>+'[1] TRIMESTRE ENERO -MARZO 2024 '!$G$16+'[1] TRIMESTRE ENERO -MARZO 2024 '!$M$16</f>
        <v>348</v>
      </c>
    </row>
    <row r="305" spans="3:14" x14ac:dyDescent="0.25">
      <c r="C305" s="25" t="s">
        <v>31</v>
      </c>
      <c r="D305" s="61">
        <f>+'[1] TRIMESTRE ENERO -MARZO 2024 '!$G$17+'[1] TRIMESTRE ENERO -MARZO 2024 '!$M$17</f>
        <v>76</v>
      </c>
    </row>
    <row r="306" spans="3:14" x14ac:dyDescent="0.25">
      <c r="C306" s="25" t="s">
        <v>32</v>
      </c>
      <c r="D306" s="61">
        <f>+'[1] TRIMESTRE ENERO -MARZO 2024 '!$E$18+'[1] TRIMESTRE ENERO -MARZO 2024 '!$M$18</f>
        <v>7</v>
      </c>
    </row>
    <row r="307" spans="3:14" x14ac:dyDescent="0.25">
      <c r="C307" s="26" t="s">
        <v>29</v>
      </c>
      <c r="D307" s="37">
        <f>SUM(D304:D306)</f>
        <v>431</v>
      </c>
    </row>
    <row r="317" spans="3:14" x14ac:dyDescent="0.25">
      <c r="G317" s="1"/>
      <c r="H317" s="1"/>
      <c r="I317" s="1"/>
      <c r="J317" s="1"/>
      <c r="K317" s="1"/>
    </row>
    <row r="318" spans="3:14" x14ac:dyDescent="0.25">
      <c r="G318" s="1"/>
      <c r="H318" s="1"/>
      <c r="I318" s="1"/>
      <c r="J318" s="1"/>
      <c r="K318" s="1"/>
    </row>
    <row r="319" spans="3:14" x14ac:dyDescent="0.25">
      <c r="J319" s="33"/>
      <c r="K319" s="1"/>
      <c r="L319" s="1"/>
      <c r="M319" s="1"/>
      <c r="N319" s="1"/>
    </row>
    <row r="320" spans="3:14" x14ac:dyDescent="0.25">
      <c r="J320" s="1"/>
      <c r="K320" s="1"/>
      <c r="L320" s="1"/>
      <c r="M320" s="1"/>
      <c r="N320" s="1"/>
    </row>
    <row r="321" spans="3:14" x14ac:dyDescent="0.25">
      <c r="J321" s="1"/>
      <c r="K321" s="1"/>
      <c r="L321" s="1"/>
      <c r="M321" s="1"/>
      <c r="N321" s="1"/>
    </row>
    <row r="322" spans="3:14" x14ac:dyDescent="0.25">
      <c r="J322" s="1"/>
      <c r="K322" s="1"/>
      <c r="L322" s="1"/>
      <c r="M322" s="1"/>
      <c r="N322" s="1"/>
    </row>
    <row r="323" spans="3:14" ht="15.75" x14ac:dyDescent="0.25">
      <c r="C323" s="54" t="s">
        <v>45</v>
      </c>
      <c r="J323" s="1"/>
      <c r="K323" s="1"/>
      <c r="L323" s="1"/>
      <c r="M323" s="1"/>
      <c r="N323" s="1"/>
    </row>
    <row r="324" spans="3:14" ht="15.75" x14ac:dyDescent="0.25">
      <c r="C324" s="51" t="s">
        <v>44</v>
      </c>
      <c r="D324" s="45" t="str">
        <f>+C265</f>
        <v>Marzo</v>
      </c>
      <c r="J324" s="1"/>
      <c r="K324" s="1"/>
      <c r="L324" s="1"/>
      <c r="M324" s="5"/>
      <c r="N324" s="1"/>
    </row>
    <row r="325" spans="3:14" x14ac:dyDescent="0.25">
      <c r="J325" s="1"/>
      <c r="K325" s="1"/>
      <c r="L325" s="1"/>
      <c r="M325" s="1"/>
      <c r="N325" s="1"/>
    </row>
    <row r="326" spans="3:14" x14ac:dyDescent="0.25">
      <c r="C326" s="24" t="s">
        <v>28</v>
      </c>
      <c r="D326" s="24" t="s">
        <v>11</v>
      </c>
      <c r="J326" s="1"/>
      <c r="K326" s="1"/>
      <c r="L326" s="1"/>
      <c r="M326" s="5"/>
      <c r="N326" s="1"/>
    </row>
    <row r="327" spans="3:14" x14ac:dyDescent="0.25">
      <c r="C327" s="25" t="s">
        <v>30</v>
      </c>
      <c r="D327" s="34">
        <f>+'[1] TRIMESTRE ENERO -MARZO 2024 '!$G$25+'[1] TRIMESTRE ENERO -MARZO 2024 '!$M$25</f>
        <v>256</v>
      </c>
      <c r="J327" s="1"/>
      <c r="K327" s="1"/>
      <c r="L327" s="1"/>
      <c r="M327" s="1"/>
      <c r="N327" s="1"/>
    </row>
    <row r="328" spans="3:14" x14ac:dyDescent="0.25">
      <c r="C328" s="25" t="s">
        <v>31</v>
      </c>
      <c r="D328" s="34">
        <f>+'[1] TRIMESTRE ENERO -MARZO 2024 '!$G$26+'[1] TRIMESTRE ENERO -MARZO 2024 '!$M$26</f>
        <v>52</v>
      </c>
      <c r="J328" s="1"/>
      <c r="K328" s="1"/>
      <c r="L328" s="1"/>
      <c r="M328" s="5"/>
      <c r="N328" s="1"/>
    </row>
    <row r="329" spans="3:14" x14ac:dyDescent="0.25">
      <c r="C329" s="25" t="s">
        <v>32</v>
      </c>
      <c r="D329" s="34">
        <f>+'[1] TRIMESTRE ENERO -MARZO 2024 '!$G$27+'[1] TRIMESTRE ENERO -MARZO 2024 '!$M$27</f>
        <v>3</v>
      </c>
      <c r="J329" s="1"/>
      <c r="K329" s="1"/>
      <c r="L329" s="1"/>
      <c r="M329" s="5"/>
      <c r="N329" s="1"/>
    </row>
    <row r="330" spans="3:14" x14ac:dyDescent="0.25">
      <c r="C330" s="26" t="s">
        <v>29</v>
      </c>
      <c r="D330" s="35">
        <f>SUM(D327:D329)</f>
        <v>311</v>
      </c>
      <c r="J330" s="1"/>
      <c r="K330" s="1"/>
      <c r="L330" s="1"/>
      <c r="M330" s="5"/>
      <c r="N330" s="1"/>
    </row>
    <row r="331" spans="3:14" x14ac:dyDescent="0.25">
      <c r="J331" s="1"/>
      <c r="K331" s="1"/>
      <c r="L331" s="1"/>
      <c r="M331" s="5"/>
      <c r="N331" s="1"/>
    </row>
    <row r="332" spans="3:14" x14ac:dyDescent="0.25">
      <c r="J332" s="1"/>
      <c r="K332" s="1"/>
      <c r="L332" s="1"/>
      <c r="M332" s="5"/>
      <c r="N332" s="1"/>
    </row>
    <row r="333" spans="3:14" x14ac:dyDescent="0.25">
      <c r="J333" s="1"/>
      <c r="K333" s="1"/>
      <c r="L333" s="1"/>
      <c r="M333" s="5"/>
      <c r="N333" s="1"/>
    </row>
    <row r="334" spans="3:14" x14ac:dyDescent="0.25">
      <c r="J334" s="1"/>
      <c r="K334" s="1"/>
      <c r="L334" s="1"/>
      <c r="M334" s="5"/>
      <c r="N334" s="1"/>
    </row>
    <row r="335" spans="3:14" x14ac:dyDescent="0.25">
      <c r="J335" s="1"/>
      <c r="K335" s="1"/>
      <c r="L335" s="1"/>
      <c r="M335" s="1"/>
      <c r="N335" s="1"/>
    </row>
    <row r="336" spans="3:14" x14ac:dyDescent="0.25">
      <c r="J336" s="1"/>
      <c r="K336" s="1"/>
      <c r="L336" s="1"/>
      <c r="M336" s="5"/>
      <c r="N336" s="1"/>
    </row>
    <row r="341" spans="3:4" ht="15.75" x14ac:dyDescent="0.25">
      <c r="C341" s="81" t="str">
        <f>+$B$217</f>
        <v>Resumen del trimestre enero-marzo 2024</v>
      </c>
      <c r="D341" s="82"/>
    </row>
    <row r="342" spans="3:4" x14ac:dyDescent="0.25">
      <c r="C342" s="24" t="s">
        <v>28</v>
      </c>
      <c r="D342" s="24" t="s">
        <v>11</v>
      </c>
    </row>
    <row r="343" spans="3:4" x14ac:dyDescent="0.25">
      <c r="C343" s="25" t="s">
        <v>30</v>
      </c>
      <c r="D343" s="62">
        <f>+D284+D304+D327</f>
        <v>936</v>
      </c>
    </row>
    <row r="344" spans="3:4" x14ac:dyDescent="0.25">
      <c r="C344" s="25" t="s">
        <v>31</v>
      </c>
      <c r="D344" s="62">
        <f>+D285+D305+D328</f>
        <v>190</v>
      </c>
    </row>
    <row r="345" spans="3:4" x14ac:dyDescent="0.25">
      <c r="C345" s="25" t="s">
        <v>32</v>
      </c>
      <c r="D345" s="62">
        <f>+D329+D306+D286</f>
        <v>18</v>
      </c>
    </row>
    <row r="346" spans="3:4" x14ac:dyDescent="0.25">
      <c r="C346" s="26" t="s">
        <v>29</v>
      </c>
      <c r="D346" s="32">
        <f>SUM(D343:D345)</f>
        <v>1144</v>
      </c>
    </row>
    <row r="358" spans="3:3" x14ac:dyDescent="0.25">
      <c r="C358" s="65"/>
    </row>
    <row r="359" spans="3:3" x14ac:dyDescent="0.25">
      <c r="C359" s="65"/>
    </row>
  </sheetData>
  <sortState xmlns:xlrd2="http://schemas.microsoft.com/office/spreadsheetml/2017/richdata2" ref="C233:D249">
    <sortCondition descending="1" ref="D233:D249"/>
  </sortState>
  <mergeCells count="26">
    <mergeCell ref="H14:H15"/>
    <mergeCell ref="B32:B33"/>
    <mergeCell ref="C32:C33"/>
    <mergeCell ref="D32:D33"/>
    <mergeCell ref="E32:F32"/>
    <mergeCell ref="G32:G33"/>
    <mergeCell ref="H32:H33"/>
    <mergeCell ref="B14:B15"/>
    <mergeCell ref="C14:C15"/>
    <mergeCell ref="D14:D15"/>
    <mergeCell ref="E14:F14"/>
    <mergeCell ref="G14:G15"/>
    <mergeCell ref="H23:H24"/>
    <mergeCell ref="B28:C28"/>
    <mergeCell ref="B20:C20"/>
    <mergeCell ref="E23:F23"/>
    <mergeCell ref="B216:D216"/>
    <mergeCell ref="A109:C109"/>
    <mergeCell ref="C23:C24"/>
    <mergeCell ref="D23:D24"/>
    <mergeCell ref="C75:H75"/>
    <mergeCell ref="B41:C41"/>
    <mergeCell ref="C45:G45"/>
    <mergeCell ref="G23:G24"/>
    <mergeCell ref="B23:B24"/>
    <mergeCell ref="B200:D201"/>
  </mergeCells>
  <phoneticPr fontId="5" type="noConversion"/>
  <pageMargins left="0.7" right="0.7" top="0.75" bottom="0.75" header="0.3" footer="0.3"/>
  <pageSetup paperSize="5" scale="45" orientation="landscape" horizontalDpi="0" verticalDpi="0" r:id="rId1"/>
  <rowBreaks count="2" manualBreakCount="2">
    <brk id="292" max="14" man="1"/>
    <brk id="36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Estadísticas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Katherine Guerrero</cp:lastModifiedBy>
  <cp:lastPrinted>2024-04-09T15:28:14Z</cp:lastPrinted>
  <dcterms:created xsi:type="dcterms:W3CDTF">2023-04-05T14:12:36Z</dcterms:created>
  <dcterms:modified xsi:type="dcterms:W3CDTF">2024-04-11T17:49:46Z</dcterms:modified>
</cp:coreProperties>
</file>