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.delossantos\Desktop\"/>
    </mc:Choice>
  </mc:AlternateContent>
  <xr:revisionPtr revIDLastSave="0" documentId="8_{E6226EAA-6809-40EF-9D3E-5AA95E596253}" xr6:coauthVersionLast="47" xr6:coauthVersionMax="47" xr10:uidLastSave="{00000000-0000-0000-0000-000000000000}"/>
  <bookViews>
    <workbookView xWindow="-120" yWindow="-120" windowWidth="20730" windowHeight="11160" xr2:uid="{7181D70E-6EDB-450C-9A00-4CEAA37B34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5" i="1" l="1"/>
  <c r="D254" i="1"/>
  <c r="D253" i="1"/>
  <c r="C241" i="1"/>
  <c r="C242" i="1"/>
  <c r="C243" i="1"/>
  <c r="D244" i="1"/>
  <c r="E244" i="1"/>
  <c r="D229" i="1" l="1"/>
  <c r="E227" i="1" s="1"/>
  <c r="D331" i="1"/>
  <c r="D330" i="1"/>
  <c r="D329" i="1"/>
  <c r="D297" i="1"/>
  <c r="E219" i="1" l="1"/>
  <c r="E228" i="1"/>
  <c r="E218" i="1"/>
  <c r="E225" i="1"/>
  <c r="E221" i="1"/>
  <c r="E226" i="1"/>
  <c r="E223" i="1"/>
  <c r="E222" i="1"/>
  <c r="E224" i="1"/>
  <c r="E220" i="1"/>
  <c r="D170" i="1" l="1"/>
  <c r="D169" i="1"/>
  <c r="D168" i="1"/>
  <c r="D167" i="1"/>
  <c r="D166" i="1"/>
  <c r="D156" i="1"/>
  <c r="D142" i="1"/>
  <c r="E98" i="1"/>
  <c r="D48" i="1"/>
  <c r="B48" i="1"/>
  <c r="B49" i="1" s="1"/>
  <c r="B50" i="1" s="1"/>
  <c r="B51" i="1" s="1"/>
  <c r="D61" i="1" s="1"/>
  <c r="D49" i="1"/>
  <c r="D50" i="1"/>
  <c r="D51" i="1"/>
  <c r="D47" i="1"/>
  <c r="F41" i="1"/>
  <c r="G60" i="1" s="1"/>
  <c r="E41" i="1"/>
  <c r="F60" i="1" s="1"/>
  <c r="D37" i="1"/>
  <c r="D38" i="1"/>
  <c r="D39" i="1"/>
  <c r="D40" i="1"/>
  <c r="D36" i="1"/>
  <c r="D85" i="1"/>
  <c r="C164" i="1" s="1"/>
  <c r="C255" i="1"/>
  <c r="C254" i="1"/>
  <c r="C253" i="1"/>
  <c r="D97" i="1"/>
  <c r="D96" i="1"/>
  <c r="D95" i="1"/>
  <c r="D89" i="1"/>
  <c r="D88" i="1"/>
  <c r="D87" i="1"/>
  <c r="D31" i="1"/>
  <c r="D32" i="1"/>
  <c r="D33" i="1"/>
  <c r="D34" i="1"/>
  <c r="D35" i="1"/>
  <c r="D30" i="1"/>
  <c r="B31" i="1"/>
  <c r="B32" i="1" s="1"/>
  <c r="B33" i="1" s="1"/>
  <c r="B34" i="1" s="1"/>
  <c r="B35" i="1" s="1"/>
  <c r="E24" i="1"/>
  <c r="F59" i="1" s="1"/>
  <c r="F24" i="1"/>
  <c r="G59" i="1" s="1"/>
  <c r="B17" i="1"/>
  <c r="B18" i="1" s="1"/>
  <c r="B19" i="1" s="1"/>
  <c r="B20" i="1" s="1"/>
  <c r="B21" i="1" s="1"/>
  <c r="B22" i="1" s="1"/>
  <c r="B23" i="1" s="1"/>
  <c r="D59" i="1" s="1"/>
  <c r="D23" i="1"/>
  <c r="D20" i="1"/>
  <c r="D18" i="1"/>
  <c r="D19" i="1"/>
  <c r="D21" i="1"/>
  <c r="D22" i="1"/>
  <c r="D17" i="1"/>
  <c r="D16" i="1"/>
  <c r="D315" i="1"/>
  <c r="D277" i="1"/>
  <c r="D24" i="1" l="1"/>
  <c r="D41" i="1"/>
  <c r="E60" i="1"/>
  <c r="D171" i="1"/>
  <c r="E59" i="1"/>
  <c r="B36" i="1"/>
  <c r="B37" i="1" s="1"/>
  <c r="B38" i="1" s="1"/>
  <c r="B39" i="1" s="1"/>
  <c r="B40" i="1" s="1"/>
  <c r="C184" i="1"/>
  <c r="C201" i="1"/>
  <c r="C239" i="1" s="1"/>
  <c r="D332" i="1"/>
  <c r="D256" i="1"/>
  <c r="D205" i="1"/>
  <c r="C215" i="1" l="1"/>
  <c r="C327" i="1"/>
  <c r="C251" i="1"/>
  <c r="E205" i="1"/>
  <c r="E217" i="1"/>
  <c r="E229" i="1" l="1"/>
  <c r="D188" i="1" l="1"/>
  <c r="D126" i="1"/>
  <c r="H90" i="1"/>
  <c r="G90" i="1"/>
  <c r="F90" i="1"/>
  <c r="E90" i="1"/>
  <c r="E187" i="1" l="1"/>
  <c r="E186" i="1"/>
  <c r="E188" i="1" l="1"/>
  <c r="F52" i="1"/>
  <c r="G61" i="1" s="1"/>
  <c r="G62" i="1" s="1"/>
  <c r="E52" i="1"/>
  <c r="F61" i="1" s="1"/>
  <c r="F62" i="1" l="1"/>
  <c r="E61" i="1"/>
  <c r="D52" i="1"/>
  <c r="E62" i="1" l="1"/>
  <c r="D6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De Los Santos</author>
  </authors>
  <commentList>
    <comment ref="D121" authorId="0" shapeId="0" xr:uid="{B047BC81-F042-467A-82AA-4C6EBAE7FDFB}">
      <text>
        <r>
          <rPr>
            <b/>
            <sz val="9"/>
            <color indexed="81"/>
            <rFont val="Tahoma"/>
            <family val="2"/>
          </rPr>
          <t>Wendy De Los Santos:</t>
        </r>
        <r>
          <rPr>
            <sz val="9"/>
            <color indexed="81"/>
            <rFont val="Tahoma"/>
            <family val="2"/>
          </rPr>
          <t xml:space="preserve">
El monto real es de 20, pero se restaron 9, por estar demás en el mes de marzo.</t>
        </r>
      </text>
    </comment>
    <comment ref="E256" authorId="0" shapeId="0" xr:uid="{0CDC513E-C9D6-4262-9694-77C8204257ED}">
      <text>
        <r>
          <rPr>
            <b/>
            <sz val="9"/>
            <color indexed="81"/>
            <rFont val="Tahoma"/>
            <family val="2"/>
          </rPr>
          <t>Wendy De Los Santos:</t>
        </r>
        <r>
          <rPr>
            <sz val="9"/>
            <color indexed="81"/>
            <rFont val="Tahoma"/>
            <family val="2"/>
          </rPr>
          <t xml:space="preserve">
Días promedio</t>
        </r>
      </text>
    </comment>
  </commentList>
</comments>
</file>

<file path=xl/sharedStrings.xml><?xml version="1.0" encoding="utf-8"?>
<sst xmlns="http://schemas.openxmlformats.org/spreadsheetml/2006/main" count="223" uniqueCount="127">
  <si>
    <t>Centro de Capacitación y Desarrollo de Derecho de Autor y Derechos Conexos.</t>
  </si>
  <si>
    <t>No.</t>
  </si>
  <si>
    <t>Actividades</t>
  </si>
  <si>
    <t>Cantidad  de 
asistente</t>
  </si>
  <si>
    <t>Género</t>
  </si>
  <si>
    <t>Grupo 
de interés</t>
  </si>
  <si>
    <t>Fecha</t>
  </si>
  <si>
    <t>Mas.</t>
  </si>
  <si>
    <t>Fem.</t>
  </si>
  <si>
    <t>Centro de Capacitación.</t>
  </si>
  <si>
    <t>Meses</t>
  </si>
  <si>
    <t>Cantidad</t>
  </si>
  <si>
    <t>Cantidad de 
actividades.</t>
  </si>
  <si>
    <t>Masculino</t>
  </si>
  <si>
    <t>Femenino</t>
  </si>
  <si>
    <t>Total</t>
  </si>
  <si>
    <t>Resolución Alternativa de Conflictos.</t>
  </si>
  <si>
    <t>Acta de acuerdos</t>
  </si>
  <si>
    <t>Acta de  no acuerdos</t>
  </si>
  <si>
    <t>Proceso</t>
  </si>
  <si>
    <t>Categorías</t>
  </si>
  <si>
    <t>Inspecciones de partes</t>
  </si>
  <si>
    <t>Inspecciones de oficios</t>
  </si>
  <si>
    <t>Porcentaje</t>
  </si>
  <si>
    <t>Total general</t>
  </si>
  <si>
    <t>Atención al Usuario</t>
  </si>
  <si>
    <t>Solicitud de registros on line por género
trimestre octubre - diciembre 2022</t>
  </si>
  <si>
    <t>Letras de canción</t>
  </si>
  <si>
    <t>Producción de canciones</t>
  </si>
  <si>
    <t>Obras musicales</t>
  </si>
  <si>
    <t>Libros</t>
  </si>
  <si>
    <t>Guion cinematográfico</t>
  </si>
  <si>
    <t>Proyecto general</t>
  </si>
  <si>
    <t>Sinopsis / argumentos</t>
  </si>
  <si>
    <t>Cortometraje</t>
  </si>
  <si>
    <t>Cuentos</t>
  </si>
  <si>
    <t>Solicitudes</t>
  </si>
  <si>
    <t>Días 
Transcurridos</t>
  </si>
  <si>
    <t>Solicitudes Vs.  días transcurridos.</t>
  </si>
  <si>
    <t>Tipos de obras</t>
  </si>
  <si>
    <t>Total de registros</t>
  </si>
  <si>
    <t>Obras literarias</t>
  </si>
  <si>
    <t>Obras artísticas</t>
  </si>
  <si>
    <t>Obras cientificas</t>
  </si>
  <si>
    <t xml:space="preserve">Solicitud de registros en físicos por género
</t>
  </si>
  <si>
    <t xml:space="preserve">  Inspectoría</t>
  </si>
  <si>
    <t xml:space="preserve">                    Estadísticas trimestre abril - junio 2023</t>
  </si>
  <si>
    <t>Estadística abril 2023</t>
  </si>
  <si>
    <t>Conversatorio de Derecho de autor a sector creativa.</t>
  </si>
  <si>
    <t xml:space="preserve">Artistas 
Productoras
Compositores
Danza </t>
  </si>
  <si>
    <t>Conversatorio Educativo de Derecho de Autor.</t>
  </si>
  <si>
    <t>Conversatorio Educativo de Derecho de Autor</t>
  </si>
  <si>
    <t>Artistas 
Compositores
Gobierno 
Publico General</t>
  </si>
  <si>
    <t>14 al 16 abril</t>
  </si>
  <si>
    <t>Charla ABC de Derecho de autor dirigida a Liceos, Colegios ABC Derecho de Autor.</t>
  </si>
  <si>
    <t xml:space="preserve">Artistas 
Productoras
Compositores
Danza 
</t>
  </si>
  <si>
    <t>Participación de Ruta Mipymes y Derecho de Autor</t>
  </si>
  <si>
    <t>17 de abril</t>
  </si>
  <si>
    <t>Conferencia de Derecho de autor en la Industria de la Moda.</t>
  </si>
  <si>
    <t>Estudiantes
Diseñadores
Abogados
Docente</t>
  </si>
  <si>
    <t>20 de abril</t>
  </si>
  <si>
    <t>Conferencia Magistral: La Mujer en el Derecho de Autor y sus aportes a las industrias culturales y creativas.</t>
  </si>
  <si>
    <t xml:space="preserve">Artistas
Compositoras
Funcionario de Gobierno
Productoras
Sociedades de Gestión Colectiva </t>
  </si>
  <si>
    <t>24 de abril</t>
  </si>
  <si>
    <t>Seminario de Industria del Cine en el Derecho de Autor</t>
  </si>
  <si>
    <t>Productoras de cine
Guionistas
Actores
Actrices 
Gobierno 
Jueces 
Abogados
Locutores
Docentes</t>
  </si>
  <si>
    <t>26 de abril</t>
  </si>
  <si>
    <t>El Rol de la Mujer en la Propiedad Intelectual en Republica Dominicana</t>
  </si>
  <si>
    <t>Abogadas
Docentes
Fiscales
Funcionarios de gobierno</t>
  </si>
  <si>
    <t>Cantidad de actividades
en abril:   8</t>
  </si>
  <si>
    <t>Estadística Mayo 2023</t>
  </si>
  <si>
    <t>Mesa redonda de academias OMPI</t>
  </si>
  <si>
    <t>Academias de Propiedad Intelectual OMPI.</t>
  </si>
  <si>
    <t xml:space="preserve">Conferencia de ABC de Derecho de autor </t>
  </si>
  <si>
    <t>Estudiantes de Liceo
Docentes</t>
  </si>
  <si>
    <t>Estadística junio 2023</t>
  </si>
  <si>
    <t>Resumen del trimestre abril-junio 2023</t>
  </si>
  <si>
    <t>Abril</t>
  </si>
  <si>
    <t>Mayo</t>
  </si>
  <si>
    <t>Junio</t>
  </si>
  <si>
    <t>Inspecciones</t>
  </si>
  <si>
    <t>abril 2023.</t>
  </si>
  <si>
    <t>mayo 2023.</t>
  </si>
  <si>
    <t>junio 2023.</t>
  </si>
  <si>
    <t>Seminario de Industria del Cine “Derecho de autor de la obra cinematográfica reconocida por el derecho de autor”</t>
  </si>
  <si>
    <t>Estudiantes 
Docentes
Abogados
Guionistas
Productoras de Cine 
Egeda Dominicana</t>
  </si>
  <si>
    <t>Conferencia “Rol de la ONDA y la protección del derecho de autor en el ámbito educativo”</t>
  </si>
  <si>
    <t>Estudiantes de Postgrado
Docentes 
Profesores de educación media</t>
  </si>
  <si>
    <t xml:space="preserve">Conferencia ABC de Derecho de autor - Modalidad de Artes </t>
  </si>
  <si>
    <t>Estudiantes de Centro de Formación en Modalidad de Artes, Minerd</t>
  </si>
  <si>
    <t>Conferencia ABC de Derecho de Autor</t>
  </si>
  <si>
    <t>Presencial,
Colegio Saint Patrick</t>
  </si>
  <si>
    <t xml:space="preserve">Experto Invitado - Conferencia Derecho de 
autor y la gestión creativa </t>
  </si>
  <si>
    <t xml:space="preserve">Estudiantes de Ingeniería Industrial
</t>
  </si>
  <si>
    <t>Cantidad de actividades
en mayo :   11</t>
  </si>
  <si>
    <t>Representación de Stand</t>
  </si>
  <si>
    <t>Del 13 al 15 jun</t>
  </si>
  <si>
    <t xml:space="preserve">Representación de Stand </t>
  </si>
  <si>
    <t>Del 16 al 18 jun</t>
  </si>
  <si>
    <t>Presencial,
Gala Nacional de Modalidad de Artes del Ministerio de Educación.</t>
  </si>
  <si>
    <t xml:space="preserve">Estudiantes
Productores.
Compositores
Sociedades de Gestión Colectiva
Empresarios
Gobierno 
Pintores
Fotografos </t>
  </si>
  <si>
    <t xml:space="preserve">Presencial,
1er. Congreso Creativo Economía Naranja MICM – Ministerio de Cultura. </t>
  </si>
  <si>
    <t>Seminario de Propiedad Intelectual, UNIBE</t>
  </si>
  <si>
    <t>Estudiantes
Docentes</t>
  </si>
  <si>
    <t xml:space="preserve">Conferencia Streaming y Metaverso: Conexiones con la Propiedad Intelectual </t>
  </si>
  <si>
    <t>Estudiantes
Abogados
Docentes</t>
  </si>
  <si>
    <t>Vistas 
Conciliatorias</t>
  </si>
  <si>
    <t>Acta de no comparecencia.</t>
  </si>
  <si>
    <t xml:space="preserve"> Asistencia Jurídica</t>
  </si>
  <si>
    <t>Cantidad de 
asistente.</t>
  </si>
  <si>
    <t>Cantidad de actividades
en junio  :   5</t>
  </si>
  <si>
    <t xml:space="preserve">Total   </t>
  </si>
  <si>
    <t>Notificaciones</t>
  </si>
  <si>
    <t>Registros nuevos usuarios</t>
  </si>
  <si>
    <t xml:space="preserve">Renovación de registro. </t>
  </si>
  <si>
    <t>Santo Domingo y Santiago</t>
  </si>
  <si>
    <t xml:space="preserve">Registros de obras físico y virtual </t>
  </si>
  <si>
    <t>Registros</t>
  </si>
  <si>
    <t>Novelas</t>
  </si>
  <si>
    <t>Poemas</t>
  </si>
  <si>
    <t>Documental</t>
  </si>
  <si>
    <t xml:space="preserve">Categorías solicitudes presenciales </t>
  </si>
  <si>
    <t>Certificados tramitadas Vs. Certificados entregados</t>
  </si>
  <si>
    <t>Tramitados</t>
  </si>
  <si>
    <t>Entregados</t>
  </si>
  <si>
    <t>Eduar Ramos Eró</t>
  </si>
  <si>
    <t>Encargado de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</si>
</sst>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_-* #,##0.00\ _€_-;\-* #,##0.00\ _€_-;_-* &quot;-&quot;??\ _€_-;_-@_-"/>
    <numFmt numFmtId="167" formatCode="_-* #,##0\ _€_-;\-* #,##0\ _€_-;_-* &quot;-&quot;??\ _€_-;_-@_-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.5"/>
      <color theme="1"/>
      <name val="Calibri Light"/>
      <family val="2"/>
      <scheme val="major"/>
    </font>
    <font>
      <sz val="11.5"/>
      <color theme="1"/>
      <name val="Quattrocento Sans"/>
      <family val="2"/>
    </font>
    <font>
      <sz val="11.5"/>
      <color theme="1"/>
      <name val="Calibri"/>
      <family val="2"/>
      <scheme val="minor"/>
    </font>
    <font>
      <sz val="11"/>
      <color theme="1"/>
      <name val="Quattrocento Sans"/>
      <family val="2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rgb="FF000000"/>
      <name val="Cambria"/>
      <family val="1"/>
    </font>
    <font>
      <sz val="12"/>
      <color rgb="FF000000"/>
      <name val="Cambria"/>
      <family val="1"/>
    </font>
    <font>
      <sz val="12"/>
      <color theme="1"/>
      <name val="Cambria"/>
      <family val="1"/>
    </font>
    <font>
      <b/>
      <sz val="11"/>
      <color rgb="FF000000"/>
      <name val="Cambria"/>
      <family val="1"/>
    </font>
    <font>
      <sz val="11"/>
      <color rgb="FF000000"/>
      <name val="Cambria"/>
      <family val="1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Cambria"/>
      <family val="1"/>
    </font>
    <font>
      <b/>
      <sz val="11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mbria"/>
      <family val="1"/>
    </font>
    <font>
      <sz val="2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8EAADB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rgb="FF767171"/>
      </left>
      <right style="thin">
        <color rgb="FF767171"/>
      </right>
      <top/>
      <bottom style="thin">
        <color rgb="FF767171"/>
      </bottom>
      <diagonal/>
    </border>
    <border>
      <left/>
      <right style="thin">
        <color theme="2" tint="-9.9978637043366805E-2"/>
      </right>
      <top/>
      <bottom/>
      <diagonal/>
    </border>
    <border>
      <left/>
      <right style="thin">
        <color rgb="FF767171"/>
      </right>
      <top/>
      <bottom style="thin">
        <color rgb="FF767171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rgb="FF76717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67171"/>
      </left>
      <right/>
      <top/>
      <bottom style="thin">
        <color rgb="FF767171"/>
      </bottom>
      <diagonal/>
    </border>
    <border>
      <left style="thin">
        <color rgb="FF767171"/>
      </left>
      <right style="thin">
        <color theme="6"/>
      </right>
      <top/>
      <bottom style="thin">
        <color rgb="FF767171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1" tint="0.499984740745262"/>
      </bottom>
      <diagonal/>
    </border>
    <border>
      <left/>
      <right style="thin">
        <color theme="2" tint="-0.249977111117893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rgb="FF767171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rgb="FF767171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rgb="FF767171"/>
      </right>
      <top/>
      <bottom style="thin">
        <color theme="2" tint="-0.249977111117893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2" tint="-0.249977111117893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1" tint="0.499984740745262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74">
    <xf numFmtId="0" fontId="0" fillId="0" borderId="0" xfId="0"/>
    <xf numFmtId="0" fontId="1" fillId="0" borderId="0" xfId="0" applyFont="1"/>
    <xf numFmtId="17" fontId="1" fillId="0" borderId="0" xfId="0" applyNumberFormat="1" applyFont="1"/>
    <xf numFmtId="0" fontId="0" fillId="0" borderId="2" xfId="0" applyBorder="1"/>
    <xf numFmtId="0" fontId="0" fillId="0" borderId="0" xfId="0" applyAlignment="1">
      <alignment vertical="top" wrapText="1"/>
    </xf>
    <xf numFmtId="0" fontId="7" fillId="0" borderId="0" xfId="0" applyFont="1"/>
    <xf numFmtId="0" fontId="1" fillId="0" borderId="0" xfId="0" applyFont="1" applyAlignment="1">
      <alignment horizontal="center"/>
    </xf>
    <xf numFmtId="0" fontId="1" fillId="2" borderId="6" xfId="0" applyFont="1" applyFill="1" applyBorder="1" applyAlignment="1">
      <alignment vertical="top"/>
    </xf>
    <xf numFmtId="0" fontId="1" fillId="2" borderId="6" xfId="0" applyFont="1" applyFill="1" applyBorder="1" applyAlignment="1">
      <alignment vertical="top" wrapText="1"/>
    </xf>
    <xf numFmtId="0" fontId="0" fillId="0" borderId="6" xfId="0" applyBorder="1"/>
    <xf numFmtId="0" fontId="0" fillId="0" borderId="6" xfId="0" applyBorder="1" applyAlignment="1">
      <alignment horizontal="center"/>
    </xf>
    <xf numFmtId="0" fontId="1" fillId="2" borderId="6" xfId="0" applyFont="1" applyFill="1" applyBorder="1"/>
    <xf numFmtId="0" fontId="1" fillId="2" borderId="6" xfId="0" applyFont="1" applyFill="1" applyBorder="1" applyAlignment="1">
      <alignment horizontal="center"/>
    </xf>
    <xf numFmtId="17" fontId="1" fillId="0" borderId="0" xfId="0" applyNumberFormat="1" applyFont="1" applyAlignment="1">
      <alignment horizontal="center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right" vertical="center" wrapText="1"/>
    </xf>
    <xf numFmtId="0" fontId="12" fillId="4" borderId="10" xfId="0" applyFont="1" applyFill="1" applyBorder="1" applyAlignment="1">
      <alignment horizontal="right" vertical="center" wrapText="1"/>
    </xf>
    <xf numFmtId="0" fontId="15" fillId="5" borderId="7" xfId="0" applyFont="1" applyFill="1" applyBorder="1" applyAlignment="1">
      <alignment vertical="center"/>
    </xf>
    <xf numFmtId="0" fontId="15" fillId="5" borderId="8" xfId="0" applyFont="1" applyFill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6" fillId="0" borderId="10" xfId="0" applyFont="1" applyBorder="1" applyAlignment="1">
      <alignment horizontal="right" vertical="center"/>
    </xf>
    <xf numFmtId="9" fontId="16" fillId="0" borderId="10" xfId="0" applyNumberFormat="1" applyFont="1" applyBorder="1" applyAlignment="1">
      <alignment horizontal="right" vertical="center"/>
    </xf>
    <xf numFmtId="0" fontId="15" fillId="5" borderId="9" xfId="0" applyFont="1" applyFill="1" applyBorder="1" applyAlignment="1">
      <alignment vertical="center"/>
    </xf>
    <xf numFmtId="3" fontId="15" fillId="5" borderId="10" xfId="0" applyNumberFormat="1" applyFont="1" applyFill="1" applyBorder="1" applyAlignment="1">
      <alignment horizontal="right" vertical="center"/>
    </xf>
    <xf numFmtId="0" fontId="1" fillId="6" borderId="6" xfId="0" applyFont="1" applyFill="1" applyBorder="1" applyAlignment="1">
      <alignment horizontal="left"/>
    </xf>
    <xf numFmtId="0" fontId="1" fillId="6" borderId="6" xfId="0" applyFont="1" applyFill="1" applyBorder="1"/>
    <xf numFmtId="14" fontId="1" fillId="6" borderId="6" xfId="0" applyNumberFormat="1" applyFont="1" applyFill="1" applyBorder="1" applyAlignment="1">
      <alignment horizontal="left"/>
    </xf>
    <xf numFmtId="0" fontId="18" fillId="6" borderId="6" xfId="0" applyFont="1" applyFill="1" applyBorder="1" applyAlignment="1">
      <alignment vertical="top"/>
    </xf>
    <xf numFmtId="0" fontId="18" fillId="6" borderId="6" xfId="0" applyFont="1" applyFill="1" applyBorder="1" applyAlignment="1">
      <alignment horizontal="center" vertical="top" wrapText="1"/>
    </xf>
    <xf numFmtId="164" fontId="1" fillId="6" borderId="6" xfId="0" applyNumberFormat="1" applyFont="1" applyFill="1" applyBorder="1"/>
    <xf numFmtId="0" fontId="15" fillId="0" borderId="0" xfId="0" applyFont="1" applyAlignment="1">
      <alignment horizontal="left" vertical="center"/>
    </xf>
    <xf numFmtId="0" fontId="22" fillId="7" borderId="6" xfId="0" applyFont="1" applyFill="1" applyBorder="1" applyAlignment="1">
      <alignment horizontal="center" vertical="center"/>
    </xf>
    <xf numFmtId="0" fontId="17" fillId="0" borderId="6" xfId="0" applyFont="1" applyBorder="1" applyAlignment="1">
      <alignment vertical="center"/>
    </xf>
    <xf numFmtId="0" fontId="22" fillId="8" borderId="6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23" fillId="0" borderId="0" xfId="0" applyFont="1"/>
    <xf numFmtId="0" fontId="9" fillId="3" borderId="6" xfId="0" applyFont="1" applyFill="1" applyBorder="1" applyAlignment="1">
      <alignment horizontal="center" vertical="center" wrapText="1"/>
    </xf>
    <xf numFmtId="0" fontId="10" fillId="0" borderId="0" xfId="0" applyFont="1"/>
    <xf numFmtId="0" fontId="1" fillId="9" borderId="0" xfId="0" applyFont="1" applyFill="1" applyAlignment="1">
      <alignment horizontal="left"/>
    </xf>
    <xf numFmtId="0" fontId="1" fillId="9" borderId="0" xfId="0" applyFont="1" applyFill="1"/>
    <xf numFmtId="9" fontId="1" fillId="10" borderId="0" xfId="0" applyNumberFormat="1" applyFont="1" applyFill="1"/>
    <xf numFmtId="0" fontId="24" fillId="0" borderId="0" xfId="0" applyFont="1"/>
    <xf numFmtId="0" fontId="22" fillId="0" borderId="0" xfId="0" applyFont="1" applyAlignment="1">
      <alignment vertical="center"/>
    </xf>
    <xf numFmtId="165" fontId="1" fillId="8" borderId="6" xfId="1" applyNumberFormat="1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0" fillId="0" borderId="6" xfId="0" applyBorder="1" applyAlignment="1">
      <alignment horizontal="right"/>
    </xf>
    <xf numFmtId="0" fontId="1" fillId="8" borderId="6" xfId="0" applyFont="1" applyFill="1" applyBorder="1" applyAlignment="1">
      <alignment horizontal="right"/>
    </xf>
    <xf numFmtId="0" fontId="21" fillId="0" borderId="0" xfId="0" applyFont="1"/>
    <xf numFmtId="165" fontId="1" fillId="8" borderId="6" xfId="1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25" fillId="0" borderId="0" xfId="0" applyFont="1"/>
    <xf numFmtId="0" fontId="0" fillId="2" borderId="13" xfId="0" applyFill="1" applyBorder="1"/>
    <xf numFmtId="0" fontId="0" fillId="0" borderId="14" xfId="0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3" fillId="0" borderId="14" xfId="0" applyFont="1" applyBorder="1" applyAlignment="1">
      <alignment vertical="top" wrapText="1"/>
    </xf>
    <xf numFmtId="0" fontId="0" fillId="0" borderId="14" xfId="0" applyBorder="1" applyAlignment="1">
      <alignment horizontal="center" vertical="top" wrapText="1"/>
    </xf>
    <xf numFmtId="0" fontId="0" fillId="0" borderId="14" xfId="0" applyBorder="1" applyAlignment="1">
      <alignment horizontal="center" vertical="top"/>
    </xf>
    <xf numFmtId="0" fontId="0" fillId="2" borderId="3" xfId="0" applyFill="1" applyBorder="1"/>
    <xf numFmtId="0" fontId="1" fillId="2" borderId="14" xfId="0" applyFont="1" applyFill="1" applyBorder="1" applyAlignment="1">
      <alignment horizontal="center" vertical="center"/>
    </xf>
    <xf numFmtId="16" fontId="4" fillId="0" borderId="14" xfId="0" applyNumberFormat="1" applyFont="1" applyBorder="1" applyAlignment="1">
      <alignment horizontal="center" vertical="top" wrapText="1"/>
    </xf>
    <xf numFmtId="0" fontId="5" fillId="0" borderId="14" xfId="0" applyFont="1" applyBorder="1" applyAlignment="1">
      <alignment vertical="top" wrapText="1"/>
    </xf>
    <xf numFmtId="15" fontId="0" fillId="0" borderId="14" xfId="0" applyNumberFormat="1" applyBorder="1" applyAlignment="1">
      <alignment horizontal="left" vertical="top" wrapText="1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vertical="center" wrapText="1"/>
    </xf>
    <xf numFmtId="16" fontId="0" fillId="0" borderId="4" xfId="0" applyNumberFormat="1" applyBorder="1" applyAlignment="1">
      <alignment horizontal="right" vertical="top" wrapText="1"/>
    </xf>
    <xf numFmtId="0" fontId="1" fillId="0" borderId="0" xfId="0" applyFont="1" applyAlignment="1">
      <alignment horizontal="left"/>
    </xf>
    <xf numFmtId="16" fontId="0" fillId="0" borderId="16" xfId="0" applyNumberFormat="1" applyBorder="1" applyAlignment="1">
      <alignment horizontal="right" vertical="top" wrapText="1"/>
    </xf>
    <xf numFmtId="0" fontId="0" fillId="0" borderId="17" xfId="0" applyBorder="1" applyAlignment="1">
      <alignment horizontal="center" vertical="center"/>
    </xf>
    <xf numFmtId="16" fontId="0" fillId="0" borderId="18" xfId="0" applyNumberFormat="1" applyBorder="1" applyAlignment="1">
      <alignment horizontal="right" vertical="top" wrapText="1"/>
    </xf>
    <xf numFmtId="0" fontId="0" fillId="0" borderId="14" xfId="0" applyBorder="1" applyAlignment="1">
      <alignment horizontal="left" vertical="top" wrapText="1"/>
    </xf>
    <xf numFmtId="0" fontId="3" fillId="0" borderId="18" xfId="0" applyFont="1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6" fontId="0" fillId="0" borderId="20" xfId="0" applyNumberFormat="1" applyBorder="1" applyAlignment="1">
      <alignment horizontal="right" vertical="top" wrapText="1"/>
    </xf>
    <xf numFmtId="0" fontId="0" fillId="0" borderId="19" xfId="0" applyBorder="1" applyAlignment="1">
      <alignment horizontal="left" vertical="top" wrapText="1"/>
    </xf>
    <xf numFmtId="0" fontId="1" fillId="2" borderId="2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4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19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16" xfId="0" applyBorder="1" applyAlignment="1">
      <alignment horizontal="left" vertical="top" wrapText="1"/>
    </xf>
    <xf numFmtId="0" fontId="0" fillId="0" borderId="28" xfId="0" applyBorder="1" applyAlignment="1">
      <alignment horizontal="center" vertical="top"/>
    </xf>
    <xf numFmtId="16" fontId="0" fillId="0" borderId="29" xfId="0" applyNumberFormat="1" applyBorder="1" applyAlignment="1">
      <alignment horizontal="right" vertical="top" wrapText="1"/>
    </xf>
    <xf numFmtId="0" fontId="0" fillId="0" borderId="21" xfId="0" applyBorder="1" applyAlignment="1">
      <alignment horizontal="center" vertical="top"/>
    </xf>
    <xf numFmtId="0" fontId="0" fillId="0" borderId="30" xfId="0" applyBorder="1" applyAlignment="1">
      <alignment horizontal="center" vertical="center"/>
    </xf>
    <xf numFmtId="0" fontId="3" fillId="0" borderId="21" xfId="0" applyFont="1" applyBorder="1" applyAlignment="1">
      <alignment vertical="center" wrapText="1"/>
    </xf>
    <xf numFmtId="0" fontId="0" fillId="0" borderId="31" xfId="0" applyBorder="1" applyAlignment="1">
      <alignment horizontal="center" vertical="top" wrapText="1"/>
    </xf>
    <xf numFmtId="0" fontId="0" fillId="0" borderId="32" xfId="0" applyBorder="1" applyAlignment="1">
      <alignment horizontal="left" vertical="top" wrapText="1"/>
    </xf>
    <xf numFmtId="16" fontId="0" fillId="0" borderId="33" xfId="0" applyNumberFormat="1" applyBorder="1" applyAlignment="1">
      <alignment horizontal="right" vertical="top" wrapText="1"/>
    </xf>
    <xf numFmtId="0" fontId="0" fillId="0" borderId="31" xfId="0" applyBorder="1" applyAlignment="1">
      <alignment horizontal="center" vertical="top"/>
    </xf>
    <xf numFmtId="0" fontId="0" fillId="0" borderId="33" xfId="0" applyBorder="1" applyAlignment="1">
      <alignment horizontal="left" vertical="top" wrapText="1"/>
    </xf>
    <xf numFmtId="0" fontId="1" fillId="2" borderId="34" xfId="0" applyFont="1" applyFill="1" applyBorder="1" applyAlignment="1">
      <alignment horizontal="center" vertical="center"/>
    </xf>
    <xf numFmtId="0" fontId="0" fillId="0" borderId="18" xfId="0" applyBorder="1" applyAlignment="1">
      <alignment horizontal="left" vertical="top" wrapText="1"/>
    </xf>
    <xf numFmtId="0" fontId="0" fillId="0" borderId="18" xfId="0" applyBorder="1" applyAlignment="1">
      <alignment horizontal="center" vertical="top"/>
    </xf>
    <xf numFmtId="0" fontId="1" fillId="2" borderId="18" xfId="0" applyFont="1" applyFill="1" applyBorder="1" applyAlignment="1">
      <alignment horizontal="center" vertical="center"/>
    </xf>
    <xf numFmtId="0" fontId="0" fillId="2" borderId="14" xfId="0" applyFill="1" applyBorder="1"/>
    <xf numFmtId="0" fontId="0" fillId="2" borderId="18" xfId="0" applyFill="1" applyBorder="1"/>
    <xf numFmtId="0" fontId="0" fillId="0" borderId="20" xfId="0" applyBorder="1" applyAlignment="1">
      <alignment horizontal="left" vertical="top" wrapText="1"/>
    </xf>
    <xf numFmtId="0" fontId="3" fillId="0" borderId="18" xfId="0" applyFont="1" applyBorder="1" applyAlignment="1">
      <alignment vertical="top" wrapText="1"/>
    </xf>
    <xf numFmtId="16" fontId="0" fillId="0" borderId="18" xfId="0" applyNumberFormat="1" applyBorder="1" applyAlignment="1">
      <alignment vertical="top" wrapText="1"/>
    </xf>
    <xf numFmtId="0" fontId="0" fillId="0" borderId="18" xfId="0" applyBorder="1" applyAlignment="1">
      <alignment horizontal="right" vertical="top" wrapText="1"/>
    </xf>
    <xf numFmtId="0" fontId="0" fillId="0" borderId="35" xfId="0" applyBorder="1" applyAlignment="1">
      <alignment horizontal="center"/>
    </xf>
    <xf numFmtId="0" fontId="0" fillId="10" borderId="0" xfId="0" applyFill="1"/>
    <xf numFmtId="0" fontId="9" fillId="0" borderId="0" xfId="0" applyFont="1" applyAlignment="1">
      <alignment horizontal="left"/>
    </xf>
    <xf numFmtId="0" fontId="12" fillId="11" borderId="9" xfId="0" applyFont="1" applyFill="1" applyBorder="1" applyAlignment="1">
      <alignment horizontal="right" vertical="center" wrapText="1"/>
    </xf>
    <xf numFmtId="0" fontId="12" fillId="11" borderId="10" xfId="0" applyFont="1" applyFill="1" applyBorder="1" applyAlignment="1">
      <alignment horizontal="right" vertical="center" wrapText="1"/>
    </xf>
    <xf numFmtId="0" fontId="9" fillId="0" borderId="0" xfId="0" applyFont="1"/>
    <xf numFmtId="9" fontId="15" fillId="2" borderId="10" xfId="0" applyNumberFormat="1" applyFont="1" applyFill="1" applyBorder="1" applyAlignment="1">
      <alignment horizontal="right" vertical="center"/>
    </xf>
    <xf numFmtId="0" fontId="13" fillId="0" borderId="9" xfId="0" applyFont="1" applyBorder="1" applyAlignment="1">
      <alignment vertical="center"/>
    </xf>
    <xf numFmtId="0" fontId="13" fillId="0" borderId="10" xfId="0" applyFont="1" applyBorder="1" applyAlignment="1">
      <alignment horizontal="right" vertical="center" wrapText="1"/>
    </xf>
    <xf numFmtId="0" fontId="14" fillId="0" borderId="9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" fillId="0" borderId="0" xfId="0" applyFont="1" applyAlignment="1">
      <alignment horizontal="right"/>
    </xf>
    <xf numFmtId="165" fontId="0" fillId="0" borderId="6" xfId="1" applyNumberFormat="1" applyFont="1" applyBorder="1" applyAlignment="1">
      <alignment horizontal="right"/>
    </xf>
    <xf numFmtId="165" fontId="0" fillId="0" borderId="6" xfId="0" applyNumberFormat="1" applyBorder="1" applyAlignment="1">
      <alignment horizontal="right"/>
    </xf>
    <xf numFmtId="0" fontId="0" fillId="0" borderId="6" xfId="0" applyBorder="1" applyAlignment="1">
      <alignment horizontal="center" vertical="center"/>
    </xf>
    <xf numFmtId="9" fontId="0" fillId="0" borderId="6" xfId="2" applyFont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9" fontId="1" fillId="2" borderId="6" xfId="0" applyNumberFormat="1" applyFont="1" applyFill="1" applyBorder="1" applyAlignment="1">
      <alignment horizontal="center" vertical="center"/>
    </xf>
    <xf numFmtId="0" fontId="16" fillId="0" borderId="36" xfId="0" applyFont="1" applyBorder="1" applyAlignment="1">
      <alignment horizontal="right" vertical="center"/>
    </xf>
    <xf numFmtId="3" fontId="15" fillId="5" borderId="36" xfId="0" applyNumberFormat="1" applyFont="1" applyFill="1" applyBorder="1" applyAlignment="1">
      <alignment horizontal="right" vertical="center"/>
    </xf>
    <xf numFmtId="0" fontId="15" fillId="5" borderId="37" xfId="0" applyFont="1" applyFill="1" applyBorder="1" applyAlignment="1">
      <alignment vertical="center"/>
    </xf>
    <xf numFmtId="10" fontId="0" fillId="0" borderId="6" xfId="0" applyNumberFormat="1" applyBorder="1"/>
    <xf numFmtId="9" fontId="16" fillId="2" borderId="6" xfId="0" applyNumberFormat="1" applyFont="1" applyFill="1" applyBorder="1" applyAlignment="1">
      <alignment horizontal="right" vertical="center"/>
    </xf>
    <xf numFmtId="165" fontId="0" fillId="0" borderId="0" xfId="0" applyNumberFormat="1"/>
    <xf numFmtId="166" fontId="0" fillId="0" borderId="6" xfId="0" applyNumberFormat="1" applyBorder="1"/>
    <xf numFmtId="165" fontId="1" fillId="2" borderId="6" xfId="1" applyNumberFormat="1" applyFont="1" applyFill="1" applyBorder="1" applyAlignment="1">
      <alignment horizontal="center" vertical="center"/>
    </xf>
    <xf numFmtId="165" fontId="1" fillId="2" borderId="6" xfId="1" applyNumberFormat="1" applyFont="1" applyFill="1" applyBorder="1" applyAlignment="1">
      <alignment vertical="center"/>
    </xf>
    <xf numFmtId="165" fontId="1" fillId="2" borderId="35" xfId="1" applyNumberFormat="1" applyFont="1" applyFill="1" applyBorder="1" applyAlignment="1">
      <alignment vertical="center"/>
    </xf>
    <xf numFmtId="167" fontId="0" fillId="0" borderId="6" xfId="0" applyNumberFormat="1" applyBorder="1"/>
    <xf numFmtId="167" fontId="1" fillId="6" borderId="6" xfId="1" applyNumberFormat="1" applyFont="1" applyFill="1" applyBorder="1"/>
    <xf numFmtId="0" fontId="26" fillId="0" borderId="0" xfId="0" applyFont="1"/>
    <xf numFmtId="0" fontId="9" fillId="0" borderId="11" xfId="0" applyFont="1" applyBorder="1" applyAlignment="1">
      <alignment horizontal="left" vertical="center"/>
    </xf>
    <xf numFmtId="0" fontId="10" fillId="0" borderId="1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left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" fillId="0" borderId="0" xfId="0" applyFont="1"/>
    <xf numFmtId="0" fontId="0" fillId="0" borderId="0" xfId="0"/>
    <xf numFmtId="0" fontId="7" fillId="0" borderId="0" xfId="0" applyFont="1"/>
    <xf numFmtId="0" fontId="15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top"/>
    </xf>
    <xf numFmtId="0" fontId="1" fillId="2" borderId="27" xfId="0" applyFont="1" applyFill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" fillId="2" borderId="17" xfId="0" applyFont="1" applyFill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2" borderId="25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left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top"/>
    </xf>
    <xf numFmtId="0" fontId="1" fillId="2" borderId="14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3399"/>
      <color rgb="FF00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4416666666666668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Hoja1!$D$58</c:f>
              <c:strCache>
                <c:ptCount val="1"/>
                <c:pt idx="0">
                  <c:v>Cantidad de 
actividades.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C09A-4E2F-B4E9-18E9181AB1C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C09A-4E2F-B4E9-18E9181AB1CA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09A-4E2F-B4E9-18E9181AB1CA}"/>
              </c:ext>
            </c:extLst>
          </c:dPt>
          <c:dLbls>
            <c:dLbl>
              <c:idx val="0"/>
              <c:layout>
                <c:manualLayout>
                  <c:x val="8.611111111111111E-2"/>
                  <c:y val="-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9A-4E2F-B4E9-18E9181AB1CA}"/>
                </c:ext>
              </c:extLst>
            </c:dLbl>
            <c:dLbl>
              <c:idx val="1"/>
              <c:layout>
                <c:manualLayout>
                  <c:x val="9.4444444444444442E-2"/>
                  <c:y val="-5.55555555555556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9A-4E2F-B4E9-18E9181AB1CA}"/>
                </c:ext>
              </c:extLst>
            </c:dLbl>
            <c:dLbl>
              <c:idx val="2"/>
              <c:layout>
                <c:manualLayout>
                  <c:x val="0.11111111111111101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9A-4E2F-B4E9-18E9181AB1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Hoja1!$C$59:$C$61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Hoja1!$D$59:$D$61</c:f>
              <c:numCache>
                <c:formatCode>General</c:formatCode>
                <c:ptCount val="3"/>
                <c:pt idx="0">
                  <c:v>8</c:v>
                </c:pt>
                <c:pt idx="1">
                  <c:v>11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9A-4E2F-B4E9-18E9181AB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16580216"/>
        <c:axId val="616583096"/>
        <c:axId val="0"/>
      </c:bar3DChart>
      <c:catAx>
        <c:axId val="616580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16583096"/>
        <c:crosses val="autoZero"/>
        <c:auto val="1"/>
        <c:lblAlgn val="ctr"/>
        <c:lblOffset val="100"/>
        <c:noMultiLvlLbl val="0"/>
      </c:catAx>
      <c:valAx>
        <c:axId val="61658309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6580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100">
                <a:solidFill>
                  <a:schemeClr val="tx1"/>
                </a:solidFill>
              </a:rPr>
              <a:t>Inspecciones trimestre abril - junio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Hoja1!$D$165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0276-4E0B-AEE5-9DB5D887681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0276-4E0B-AEE5-9DB5D887681A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0276-4E0B-AEE5-9DB5D887681A}"/>
              </c:ext>
            </c:extLst>
          </c:dPt>
          <c:dLbls>
            <c:dLbl>
              <c:idx val="0"/>
              <c:layout>
                <c:manualLayout>
                  <c:x val="5.1873030818555179E-3"/>
                  <c:y val="-0.143026462224932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76-4E0B-AEE5-9DB5D887681A}"/>
                </c:ext>
              </c:extLst>
            </c:dLbl>
            <c:dLbl>
              <c:idx val="1"/>
              <c:layout>
                <c:manualLayout>
                  <c:x val="8.3333333333333384E-2"/>
                  <c:y val="-8.3333333333333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76-4E0B-AEE5-9DB5D887681A}"/>
                </c:ext>
              </c:extLst>
            </c:dLbl>
            <c:dLbl>
              <c:idx val="2"/>
              <c:layout>
                <c:manualLayout>
                  <c:x val="8.0555555555555561E-2"/>
                  <c:y val="-9.25925925925926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76-4E0B-AEE5-9DB5D887681A}"/>
                </c:ext>
              </c:extLst>
            </c:dLbl>
            <c:dLbl>
              <c:idx val="3"/>
              <c:layout>
                <c:manualLayout>
                  <c:x val="5.426550269978285E-3"/>
                  <c:y val="-3.03062586172295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76-4E0B-AEE5-9DB5D88768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Hoja1!$C$166:$C$169</c:f>
              <c:strCache>
                <c:ptCount val="4"/>
                <c:pt idx="0">
                  <c:v>Notificaciones</c:v>
                </c:pt>
                <c:pt idx="1">
                  <c:v>Registros nuevos usuarios</c:v>
                </c:pt>
                <c:pt idx="2">
                  <c:v>Inspecciones de partes</c:v>
                </c:pt>
                <c:pt idx="3">
                  <c:v>Inspecciones de oficios</c:v>
                </c:pt>
              </c:strCache>
            </c:strRef>
          </c:cat>
          <c:val>
            <c:numRef>
              <c:f>Hoja1!$D$166:$D$169</c:f>
              <c:numCache>
                <c:formatCode>General</c:formatCode>
                <c:ptCount val="4"/>
                <c:pt idx="0">
                  <c:v>99</c:v>
                </c:pt>
                <c:pt idx="1">
                  <c:v>10</c:v>
                </c:pt>
                <c:pt idx="2">
                  <c:v>3</c:v>
                </c:pt>
                <c:pt idx="3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76-4E0B-AEE5-9DB5D8876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8092640"/>
        <c:axId val="708092280"/>
        <c:axId val="0"/>
      </c:bar3DChart>
      <c:catAx>
        <c:axId val="70809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08092280"/>
        <c:crosses val="autoZero"/>
        <c:auto val="1"/>
        <c:lblAlgn val="ctr"/>
        <c:lblOffset val="100"/>
        <c:noMultiLvlLbl val="0"/>
      </c:catAx>
      <c:valAx>
        <c:axId val="7080922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08092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chemeClr val="tx1"/>
                </a:solidFill>
              </a:rPr>
              <a:t>Registros</a:t>
            </a:r>
            <a:r>
              <a:rPr lang="en-US" sz="1200" baseline="0">
                <a:solidFill>
                  <a:schemeClr val="tx1"/>
                </a:solidFill>
              </a:rPr>
              <a:t> en físico por género.</a:t>
            </a:r>
            <a:endParaRPr lang="en-US" sz="12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2665181885671864E-2"/>
          <c:y val="0.11752581559679827"/>
          <c:w val="0.93763919821826291"/>
          <c:h val="0.7761819686597825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Hoja1!$D$185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FF3399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F2E0-4D54-9DD9-E2299ABAF9B7}"/>
              </c:ext>
            </c:extLst>
          </c:dPt>
          <c:dLbls>
            <c:dLbl>
              <c:idx val="0"/>
              <c:layout>
                <c:manualLayout>
                  <c:x val="0.13261648745519708"/>
                  <c:y val="-4.8484838201471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E0-4D54-9DD9-E2299ABAF9B7}"/>
                </c:ext>
              </c:extLst>
            </c:dLbl>
            <c:dLbl>
              <c:idx val="1"/>
              <c:layout>
                <c:manualLayout>
                  <c:x val="0.13978494623655913"/>
                  <c:y val="-4.8484838201471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E0-4D54-9DD9-E2299ABAF9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Hoja1!$C$186:$C$187</c:f>
              <c:strCache>
                <c:ptCount val="2"/>
                <c:pt idx="0">
                  <c:v>Masculino</c:v>
                </c:pt>
                <c:pt idx="1">
                  <c:v>Femenino</c:v>
                </c:pt>
              </c:strCache>
            </c:strRef>
          </c:cat>
          <c:val>
            <c:numRef>
              <c:f>Hoja1!$D$186:$D$187</c:f>
              <c:numCache>
                <c:formatCode>General</c:formatCode>
                <c:ptCount val="2"/>
                <c:pt idx="0">
                  <c:v>1496</c:v>
                </c:pt>
                <c:pt idx="1">
                  <c:v>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E0-4D54-9DD9-E2299ABAF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37746984"/>
        <c:axId val="737748424"/>
        <c:axId val="0"/>
      </c:bar3DChart>
      <c:catAx>
        <c:axId val="737746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37748424"/>
        <c:crosses val="autoZero"/>
        <c:auto val="1"/>
        <c:lblAlgn val="ctr"/>
        <c:lblOffset val="100"/>
        <c:noMultiLvlLbl val="0"/>
      </c:catAx>
      <c:valAx>
        <c:axId val="7377484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37746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Registros on line por</a:t>
            </a:r>
            <a:r>
              <a:rPr lang="en-US" baseline="0">
                <a:solidFill>
                  <a:schemeClr val="tx1"/>
                </a:solidFill>
              </a:rPr>
              <a:t> género</a:t>
            </a:r>
            <a:endParaRPr lang="en-US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2665181885671864E-2"/>
          <c:y val="0.11656213704994195"/>
          <c:w val="0.93170007423904988"/>
          <c:h val="0.7756642614795101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Hoja1!$D$202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FF3399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B145-4812-93C4-A94BA7095146}"/>
              </c:ext>
            </c:extLst>
          </c:dPt>
          <c:dLbls>
            <c:dLbl>
              <c:idx val="0"/>
              <c:layout>
                <c:manualLayout>
                  <c:x val="0.134394341290893"/>
                  <c:y val="-5.4421755751541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45-4812-93C4-A94BA7095146}"/>
                </c:ext>
              </c:extLst>
            </c:dLbl>
            <c:dLbl>
              <c:idx val="1"/>
              <c:layout>
                <c:manualLayout>
                  <c:x val="0.134394341290893"/>
                  <c:y val="-7.25623410020554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45-4812-93C4-A94BA70951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Hoja1!$C$203:$C$204</c:f>
              <c:strCache>
                <c:ptCount val="2"/>
                <c:pt idx="0">
                  <c:v>Masculino</c:v>
                </c:pt>
                <c:pt idx="1">
                  <c:v>Femenino</c:v>
                </c:pt>
              </c:strCache>
            </c:strRef>
          </c:cat>
          <c:val>
            <c:numRef>
              <c:f>Hoja1!$D$203:$D$204</c:f>
              <c:numCache>
                <c:formatCode>General</c:formatCode>
                <c:ptCount val="2"/>
                <c:pt idx="0">
                  <c:v>89</c:v>
                </c:pt>
                <c:pt idx="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45-4812-93C4-A94BA7095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79691456"/>
        <c:axId val="1179691816"/>
        <c:axId val="0"/>
      </c:bar3DChart>
      <c:catAx>
        <c:axId val="1179691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79691816"/>
        <c:crosses val="autoZero"/>
        <c:auto val="1"/>
        <c:lblAlgn val="ctr"/>
        <c:lblOffset val="100"/>
        <c:noMultiLvlLbl val="0"/>
      </c:catAx>
      <c:valAx>
        <c:axId val="117969181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179691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solidFill>
                  <a:schemeClr val="tx1"/>
                </a:solidFill>
              </a:rPr>
              <a:t>Solicitudes Vs.  promedio emisión de certificados.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3.1953529458317913E-2"/>
          <c:y val="0.13749373433583961"/>
          <c:w val="0.86068215410247184"/>
          <c:h val="0.74622422197225324"/>
        </c:manualLayout>
      </c:layout>
      <c:lineChart>
        <c:grouping val="standard"/>
        <c:varyColors val="0"/>
        <c:ser>
          <c:idx val="0"/>
          <c:order val="0"/>
          <c:tx>
            <c:strRef>
              <c:f>Hoja1!$D$252</c:f>
              <c:strCache>
                <c:ptCount val="1"/>
                <c:pt idx="0">
                  <c:v>Solicitudes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5.0925337632079971E-17"/>
                  <c:y val="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33-4F15-9C84-8761713771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Hoja1!$C$253:$C$255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Hoja1!$D$253:$D$255</c:f>
              <c:numCache>
                <c:formatCode>_-* #,##0\ _€_-;\-* #,##0\ _€_-;_-* "-"??\ _€_-;_-@_-</c:formatCode>
                <c:ptCount val="3"/>
                <c:pt idx="0">
                  <c:v>13055</c:v>
                </c:pt>
                <c:pt idx="1">
                  <c:v>3248</c:v>
                </c:pt>
                <c:pt idx="2">
                  <c:v>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33-4F15-9C84-876171377101}"/>
            </c:ext>
          </c:extLst>
        </c:ser>
        <c:ser>
          <c:idx val="1"/>
          <c:order val="1"/>
          <c:tx>
            <c:strRef>
              <c:f>Hoja1!$E$252</c:f>
              <c:strCache>
                <c:ptCount val="1"/>
                <c:pt idx="0">
                  <c:v>Días 
Transcurridos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8.3333333333333332E-3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33-4F15-9C84-876171377101}"/>
                </c:ext>
              </c:extLst>
            </c:dLbl>
            <c:dLbl>
              <c:idx val="1"/>
              <c:layout>
                <c:manualLayout>
                  <c:x val="5.5555555555555558E-3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33-4F15-9C84-876171377101}"/>
                </c:ext>
              </c:extLst>
            </c:dLbl>
            <c:dLbl>
              <c:idx val="2"/>
              <c:layout>
                <c:manualLayout>
                  <c:x val="-4.4343649823307671E-2"/>
                  <c:y val="-5.12437343858772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33-4F15-9C84-8761713771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Hoja1!$C$253:$C$255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Hoja1!$E$253:$E$255</c:f>
              <c:numCache>
                <c:formatCode>_-* #,##0.00\ _€_-;\-* #,##0.00\ _€_-;_-* "-"??\ _€_-;_-@_-</c:formatCode>
                <c:ptCount val="3"/>
                <c:pt idx="0">
                  <c:v>2.6904332129963899</c:v>
                </c:pt>
                <c:pt idx="1">
                  <c:v>1.8885017421602788</c:v>
                </c:pt>
                <c:pt idx="2">
                  <c:v>1.2435897435897436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33-4F15-9C84-87617137710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77355480"/>
        <c:axId val="577355120"/>
      </c:lineChart>
      <c:catAx>
        <c:axId val="577355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77355120"/>
        <c:crosses val="autoZero"/>
        <c:auto val="1"/>
        <c:lblAlgn val="ctr"/>
        <c:lblOffset val="100"/>
        <c:noMultiLvlLbl val="0"/>
      </c:catAx>
      <c:valAx>
        <c:axId val="57735512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crossAx val="577355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456233728745885"/>
          <c:y val="0.44009160955403137"/>
          <c:w val="0.3092104390373776"/>
          <c:h val="0.318975391233990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 sz="1200" b="1">
                <a:solidFill>
                  <a:schemeClr val="tx1"/>
                </a:solidFill>
              </a:rPr>
              <a:t>REGISTROS DE OBRAS TRIMESTRE ABRIL-JUNIO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20"/>
      <c:rotY val="4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0874846894138233"/>
          <c:y val="0.16402777777777777"/>
          <c:w val="0.7353626421697288"/>
          <c:h val="0.73783209390492854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Hoja1!$D$328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9495900641284809E-3"/>
                  <c:y val="-0.122517650043592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CA-4F46-A9B3-2729E5042ACC}"/>
                </c:ext>
              </c:extLst>
            </c:dLbl>
            <c:dLbl>
              <c:idx val="1"/>
              <c:layout>
                <c:manualLayout>
                  <c:x val="4.4158129718321296E-2"/>
                  <c:y val="-9.8398585949501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CA-4F46-A9B3-2729E5042ACC}"/>
                </c:ext>
              </c:extLst>
            </c:dLbl>
            <c:dLbl>
              <c:idx val="2"/>
              <c:layout>
                <c:manualLayout>
                  <c:x val="3.3218713640176423E-2"/>
                  <c:y val="-0.104895055010323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CA-4F46-A9B3-2729E5042A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Hoja1!$C$329:$C$331</c:f>
              <c:strCache>
                <c:ptCount val="3"/>
                <c:pt idx="0">
                  <c:v>Obras literarias</c:v>
                </c:pt>
                <c:pt idx="1">
                  <c:v>Obras artísticas</c:v>
                </c:pt>
                <c:pt idx="2">
                  <c:v>Obras cientificas</c:v>
                </c:pt>
              </c:strCache>
            </c:strRef>
          </c:cat>
          <c:val>
            <c:numRef>
              <c:f>Hoja1!$D$329:$D$331</c:f>
              <c:numCache>
                <c:formatCode>_(* #,##0_);_(* \(#,##0\);_(* "-"??_);_(@_)</c:formatCode>
                <c:ptCount val="3"/>
                <c:pt idx="0">
                  <c:v>12780</c:v>
                </c:pt>
                <c:pt idx="1">
                  <c:v>3750</c:v>
                </c:pt>
                <c:pt idx="2">
                  <c:v>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CA-4F46-A9B3-2729E5042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74469056"/>
        <c:axId val="574483096"/>
        <c:axId val="0"/>
      </c:bar3DChart>
      <c:catAx>
        <c:axId val="574469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74483096"/>
        <c:crosses val="autoZero"/>
        <c:auto val="1"/>
        <c:lblAlgn val="ctr"/>
        <c:lblOffset val="100"/>
        <c:noMultiLvlLbl val="0"/>
      </c:catAx>
      <c:valAx>
        <c:axId val="57448309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574469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REGISTROS DE OBRAS FÍSICO Y VIRTUAL  ABRIL 2023.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1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Hoja1!$D$273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3C21-4CB3-9A69-B4E73E0D3732}"/>
              </c:ext>
            </c:extLst>
          </c:dPt>
          <c:dLbls>
            <c:dLbl>
              <c:idx val="0"/>
              <c:layout>
                <c:manualLayout>
                  <c:x val="0.11483253588516747"/>
                  <c:y val="-2.7777777777777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21-4CB3-9A69-B4E73E0D3732}"/>
                </c:ext>
              </c:extLst>
            </c:dLbl>
            <c:dLbl>
              <c:idx val="1"/>
              <c:layout>
                <c:manualLayout>
                  <c:x val="0.11802232854864433"/>
                  <c:y val="-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21-4CB3-9A69-B4E73E0D3732}"/>
                </c:ext>
              </c:extLst>
            </c:dLbl>
            <c:dLbl>
              <c:idx val="2"/>
              <c:layout>
                <c:manualLayout>
                  <c:x val="9.8883572567783087E-2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21-4CB3-9A69-B4E73E0D37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Hoja1!$C$274:$C$276</c:f>
              <c:strCache>
                <c:ptCount val="3"/>
                <c:pt idx="0">
                  <c:v>Obras literarias</c:v>
                </c:pt>
                <c:pt idx="1">
                  <c:v>Obras artísticas</c:v>
                </c:pt>
                <c:pt idx="2">
                  <c:v>Obras cientificas</c:v>
                </c:pt>
              </c:strCache>
            </c:strRef>
          </c:cat>
          <c:val>
            <c:numRef>
              <c:f>Hoja1!$D$274:$D$276</c:f>
              <c:numCache>
                <c:formatCode>_(* #,##0_);_(* \(#,##0\);_(* "-"??_);_(@_)</c:formatCode>
                <c:ptCount val="3"/>
                <c:pt idx="0">
                  <c:v>9995</c:v>
                </c:pt>
                <c:pt idx="1">
                  <c:v>2785</c:v>
                </c:pt>
                <c:pt idx="2">
                  <c:v>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21-4CB3-9A69-B4E73E0D3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0358616"/>
        <c:axId val="380358976"/>
        <c:axId val="0"/>
      </c:bar3DChart>
      <c:catAx>
        <c:axId val="380358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0358976"/>
        <c:crosses val="autoZero"/>
        <c:auto val="1"/>
        <c:lblAlgn val="ctr"/>
        <c:lblOffset val="100"/>
        <c:noMultiLvlLbl val="0"/>
      </c:catAx>
      <c:valAx>
        <c:axId val="3803589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380358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REGISTROS DE OBRAS FÍSICO Y VIRTUAL MAYO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1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063207167899528"/>
          <c:y val="0.10284180386542588"/>
          <c:w val="0.86991302291854011"/>
          <c:h val="0.76926453813526474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Hoja1!$C$294</c:f>
              <c:strCache>
                <c:ptCount val="1"/>
                <c:pt idx="0">
                  <c:v>Obras literarias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innerShdw blurRad="63500" dist="50800" dir="16200000">
                <a:prstClr val="black">
                  <a:alpha val="50000"/>
                </a:prstClr>
              </a:innerShdw>
            </a:effectLst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B53-4A11-829E-EC7CB929B4E8}"/>
              </c:ext>
            </c:extLst>
          </c:dPt>
          <c:dPt>
            <c:idx val="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1B53-4A11-829E-EC7CB929B4E8}"/>
              </c:ext>
            </c:extLst>
          </c:dPt>
          <c:dLbls>
            <c:dLbl>
              <c:idx val="0"/>
              <c:layout>
                <c:manualLayout>
                  <c:x val="0.10608137475470662"/>
                  <c:y val="-3.0018755813179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53-4A11-829E-EC7CB929B4E8}"/>
                </c:ext>
              </c:extLst>
            </c:dLbl>
            <c:dLbl>
              <c:idx val="1"/>
              <c:layout>
                <c:manualLayout>
                  <c:x val="7.3159568796349397E-2"/>
                  <c:y val="-4.0025007750905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53-4A11-829E-EC7CB929B4E8}"/>
                </c:ext>
              </c:extLst>
            </c:dLbl>
            <c:dLbl>
              <c:idx val="2"/>
              <c:layout>
                <c:manualLayout>
                  <c:x val="7.3159568796349397E-2"/>
                  <c:y val="-3.0018755813179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53-4A11-829E-EC7CB929B4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Hoja1!$D$293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Hoja1!$D$294</c:f>
              <c:numCache>
                <c:formatCode>_(* #,##0_);_(* \(#,##0\);_(* "-"??_);_(@_)</c:formatCode>
                <c:ptCount val="1"/>
                <c:pt idx="0">
                  <c:v>2317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3-4A11-829E-EC7CB929B4E8}"/>
            </c:ext>
          </c:extLst>
        </c:ser>
        <c:ser>
          <c:idx val="1"/>
          <c:order val="1"/>
          <c:tx>
            <c:strRef>
              <c:f>Hoja1!$C$295</c:f>
              <c:strCache>
                <c:ptCount val="1"/>
                <c:pt idx="0">
                  <c:v>Obras artísticas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6.0279850392056245E-2"/>
                  <c:y val="-2.99866156478189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4B-426E-B160-17CAC23A01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Hoja1!$D$293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Hoja1!$D$295</c:f>
              <c:numCache>
                <c:formatCode>_(* #,##0_);_(* \(#,##0\);_(* "-"??_);_(@_)</c:formatCode>
                <c:ptCount val="1"/>
                <c:pt idx="0">
                  <c:v>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4B-426E-B160-17CAC23A01C2}"/>
            </c:ext>
          </c:extLst>
        </c:ser>
        <c:ser>
          <c:idx val="2"/>
          <c:order val="2"/>
          <c:tx>
            <c:strRef>
              <c:f>Hoja1!$C$296</c:f>
              <c:strCache>
                <c:ptCount val="1"/>
                <c:pt idx="0">
                  <c:v>Obras cientificas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6.6020788524633139E-2"/>
                  <c:y val="-2.57028134124161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4B-426E-B160-17CAC23A01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Hoja1!$D$293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Hoja1!$D$296</c:f>
              <c:numCache>
                <c:formatCode>_(* #,##0_);_(* \(#,##0\);_(* "-"??_);_(@_)</c:formatCode>
                <c:ptCount val="1"/>
                <c:pt idx="0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D4B-426E-B160-17CAC23A0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9335504"/>
        <c:axId val="430244344"/>
        <c:axId val="687960104"/>
      </c:bar3DChart>
      <c:catAx>
        <c:axId val="3793355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30244344"/>
        <c:crosses val="autoZero"/>
        <c:auto val="1"/>
        <c:lblAlgn val="ctr"/>
        <c:lblOffset val="100"/>
        <c:noMultiLvlLbl val="0"/>
      </c:catAx>
      <c:valAx>
        <c:axId val="43024434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379335504"/>
        <c:crosses val="autoZero"/>
        <c:crossBetween val="between"/>
      </c:valAx>
      <c:serAx>
        <c:axId val="68796010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0244344"/>
        <c:crosses val="autoZero"/>
      </c:ser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 sz="1100">
                <a:solidFill>
                  <a:schemeClr val="tx1"/>
                </a:solidFill>
              </a:rPr>
              <a:t>Registros de obras fisico y virtual junio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4024243676980243E-2"/>
          <c:y val="0.17560211844189325"/>
          <c:w val="0.80048814105182298"/>
          <c:h val="0.7811038408931277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F8EC-4EE3-A696-68C51D71F4F1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2-F8EC-4EE3-A696-68C51D71F4F1}"/>
              </c:ext>
            </c:extLst>
          </c:dPt>
          <c:dPt>
            <c:idx val="2"/>
            <c:bubble3D val="0"/>
            <c:spPr>
              <a:solidFill>
                <a:srgbClr val="00206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F8EC-4EE3-A696-68C51D71F4F1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F8EC-4EE3-A696-68C51D71F4F1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F8EC-4EE3-A696-68C51D71F4F1}"/>
                </c:ext>
              </c:extLst>
            </c:dLbl>
            <c:dLbl>
              <c:idx val="2"/>
              <c:layout>
                <c:manualLayout>
                  <c:x val="0.15188967362336867"/>
                  <c:y val="-1.12676056338028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EC-4EE3-A696-68C51D71F4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spc="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Hoja1!$C$312:$C$314</c:f>
              <c:strCache>
                <c:ptCount val="3"/>
                <c:pt idx="0">
                  <c:v>Obras literarias</c:v>
                </c:pt>
                <c:pt idx="1">
                  <c:v>Obras artísticas</c:v>
                </c:pt>
                <c:pt idx="2">
                  <c:v>Obras cientificas</c:v>
                </c:pt>
              </c:strCache>
            </c:strRef>
          </c:cat>
          <c:val>
            <c:numRef>
              <c:f>Hoja1!$D$312:$D$314</c:f>
              <c:numCache>
                <c:formatCode>General</c:formatCode>
                <c:ptCount val="3"/>
                <c:pt idx="0">
                  <c:v>468</c:v>
                </c:pt>
                <c:pt idx="1">
                  <c:v>83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EC-4EE3-A696-68C51D71F4F1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>
                <a:solidFill>
                  <a:schemeClr val="tx1"/>
                </a:solidFill>
              </a:rPr>
              <a:t>Acta de no comparecencia</a:t>
            </a:r>
            <a:r>
              <a:rPr lang="en-US" sz="1200" b="0"/>
              <a:t>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Hoja1!$H$86</c:f>
              <c:strCache>
                <c:ptCount val="1"/>
                <c:pt idx="0">
                  <c:v>Acta de no comparecencia.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D4BC-4E0C-9D85-1911CCC4C4B6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D4BC-4E0C-9D85-1911CCC4C4B6}"/>
              </c:ext>
            </c:extLst>
          </c:dPt>
          <c:dLbls>
            <c:dLbl>
              <c:idx val="0"/>
              <c:layout>
                <c:manualLayout>
                  <c:x val="1.1091854823049981E-2"/>
                  <c:y val="-5.54243453718292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BC-4E0C-9D85-1911CCC4C4B6}"/>
                </c:ext>
              </c:extLst>
            </c:dLbl>
            <c:dLbl>
              <c:idx val="1"/>
              <c:layout>
                <c:manualLayout>
                  <c:x val="0.10722126328948321"/>
                  <c:y val="-0.3577389564908970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BC-4E0C-9D85-1911CCC4C4B6}"/>
                </c:ext>
              </c:extLst>
            </c:dLbl>
            <c:dLbl>
              <c:idx val="2"/>
              <c:layout>
                <c:manualLayout>
                  <c:x val="5.1761989174233108E-2"/>
                  <c:y val="-6.0462922223813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BC-4E0C-9D85-1911CCC4C4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Hoja1!$D$87:$D$89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Hoja1!$H$87:$H$89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BC-4E0C-9D85-1911CCC4C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22779136"/>
        <c:axId val="722778056"/>
        <c:axId val="0"/>
      </c:bar3DChart>
      <c:catAx>
        <c:axId val="72277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22778056"/>
        <c:crosses val="autoZero"/>
        <c:auto val="1"/>
        <c:lblAlgn val="ctr"/>
        <c:lblOffset val="100"/>
        <c:noMultiLvlLbl val="0"/>
      </c:catAx>
      <c:valAx>
        <c:axId val="72277805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22779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Categorías solicitudes presenciales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2049023166989024"/>
          <c:y val="0.23592471672748228"/>
          <c:w val="0.60660348648631746"/>
          <c:h val="0.72625646503317565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486-44DA-A3AE-1D9C803A8DA3}"/>
              </c:ext>
            </c:extLst>
          </c:dPt>
          <c:dPt>
            <c:idx val="1"/>
            <c:bubble3D val="0"/>
            <c:spPr>
              <a:solidFill>
                <a:schemeClr val="accent1">
                  <a:shade val="5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486-44DA-A3AE-1D9C803A8DA3}"/>
              </c:ext>
            </c:extLst>
          </c:dPt>
          <c:dPt>
            <c:idx val="2"/>
            <c:bubble3D val="0"/>
            <c:spPr>
              <a:solidFill>
                <a:schemeClr val="accent1">
                  <a:shade val="6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486-44DA-A3AE-1D9C803A8DA3}"/>
              </c:ext>
            </c:extLst>
          </c:dPt>
          <c:dPt>
            <c:idx val="3"/>
            <c:bubble3D val="0"/>
            <c:spPr>
              <a:solidFill>
                <a:schemeClr val="accent1">
                  <a:shade val="7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486-44DA-A3AE-1D9C803A8DA3}"/>
              </c:ext>
            </c:extLst>
          </c:dPt>
          <c:dPt>
            <c:idx val="4"/>
            <c:bubble3D val="0"/>
            <c:spPr>
              <a:solidFill>
                <a:schemeClr val="accent1">
                  <a:shade val="8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486-44DA-A3AE-1D9C803A8DA3}"/>
              </c:ext>
            </c:extLst>
          </c:dPt>
          <c:dPt>
            <c:idx val="5"/>
            <c:bubble3D val="0"/>
            <c:spPr>
              <a:solidFill>
                <a:schemeClr val="accent1">
                  <a:shade val="9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486-44DA-A3AE-1D9C803A8DA3}"/>
              </c:ext>
            </c:extLst>
          </c:dPt>
          <c:dPt>
            <c:idx val="6"/>
            <c:bubble3D val="0"/>
            <c:spPr>
              <a:solidFill>
                <a:schemeClr val="accent1">
                  <a:tint val="9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F829-4BCA-94A4-98FD6BC863B0}"/>
              </c:ext>
            </c:extLst>
          </c:dPt>
          <c:dPt>
            <c:idx val="7"/>
            <c:bubble3D val="0"/>
            <c:spPr>
              <a:solidFill>
                <a:schemeClr val="accent1">
                  <a:tint val="8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829-4BCA-94A4-98FD6BC863B0}"/>
              </c:ext>
            </c:extLst>
          </c:dPt>
          <c:dPt>
            <c:idx val="8"/>
            <c:bubble3D val="0"/>
            <c:spPr>
              <a:solidFill>
                <a:schemeClr val="accent1">
                  <a:tint val="7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829-4BCA-94A4-98FD6BC863B0}"/>
              </c:ext>
            </c:extLst>
          </c:dPt>
          <c:dPt>
            <c:idx val="9"/>
            <c:bubble3D val="0"/>
            <c:spPr>
              <a:solidFill>
                <a:schemeClr val="accent1">
                  <a:tint val="6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829-4BCA-94A4-98FD6BC863B0}"/>
              </c:ext>
            </c:extLst>
          </c:dPt>
          <c:dPt>
            <c:idx val="10"/>
            <c:bubble3D val="0"/>
            <c:spPr>
              <a:solidFill>
                <a:schemeClr val="accent1">
                  <a:tint val="5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829-4BCA-94A4-98FD6BC863B0}"/>
              </c:ext>
            </c:extLst>
          </c:dPt>
          <c:dPt>
            <c:idx val="11"/>
            <c:bubble3D val="0"/>
            <c:spPr>
              <a:solidFill>
                <a:schemeClr val="accent1">
                  <a:tint val="4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829-4BCA-94A4-98FD6BC863B0}"/>
              </c:ext>
            </c:extLst>
          </c:dPt>
          <c:dLbls>
            <c:dLbl>
              <c:idx val="6"/>
              <c:layout>
                <c:manualLayout>
                  <c:x val="-0.1546827827270216"/>
                  <c:y val="-3.858209875680576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829-4BCA-94A4-98FD6BC863B0}"/>
                </c:ext>
              </c:extLst>
            </c:dLbl>
            <c:dLbl>
              <c:idx val="7"/>
              <c:layout>
                <c:manualLayout>
                  <c:x val="-0.19979859435573624"/>
                  <c:y val="-9.51691769334542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29-4BCA-94A4-98FD6BC863B0}"/>
                </c:ext>
              </c:extLst>
            </c:dLbl>
            <c:dLbl>
              <c:idx val="8"/>
              <c:layout>
                <c:manualLayout>
                  <c:x val="-4.2967439646394885E-2"/>
                  <c:y val="-7.2019917679370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829-4BCA-94A4-98FD6BC863B0}"/>
                </c:ext>
              </c:extLst>
            </c:dLbl>
            <c:dLbl>
              <c:idx val="9"/>
              <c:layout>
                <c:manualLayout>
                  <c:x val="-0.14669964152125481"/>
                  <c:y val="-0.1593762702739080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29-4BCA-94A4-98FD6BC863B0}"/>
                </c:ext>
              </c:extLst>
            </c:dLbl>
            <c:dLbl>
              <c:idx val="10"/>
              <c:layout>
                <c:manualLayout>
                  <c:x val="0"/>
                  <c:y val="-0.1080298765190562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29-4BCA-94A4-98FD6BC863B0}"/>
                </c:ext>
              </c:extLst>
            </c:dLbl>
            <c:dLbl>
              <c:idx val="11"/>
              <c:layout>
                <c:manualLayout>
                  <c:x val="0.10097348316902799"/>
                  <c:y val="-8.74527571820931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29-4BCA-94A4-98FD6BC863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Hoja1!$C$217:$C$228</c:f>
              <c:strCache>
                <c:ptCount val="12"/>
                <c:pt idx="0">
                  <c:v>Letras de canción</c:v>
                </c:pt>
                <c:pt idx="1">
                  <c:v>Libros</c:v>
                </c:pt>
                <c:pt idx="2">
                  <c:v>Obras musicales</c:v>
                </c:pt>
                <c:pt idx="3">
                  <c:v>Producción de canciones</c:v>
                </c:pt>
                <c:pt idx="4">
                  <c:v>Guion cinematográfico</c:v>
                </c:pt>
                <c:pt idx="5">
                  <c:v>Cortometraje</c:v>
                </c:pt>
                <c:pt idx="6">
                  <c:v>Cuentos</c:v>
                </c:pt>
                <c:pt idx="7">
                  <c:v>Sinopsis / argumentos</c:v>
                </c:pt>
                <c:pt idx="8">
                  <c:v>Novelas</c:v>
                </c:pt>
                <c:pt idx="9">
                  <c:v>Proyecto general</c:v>
                </c:pt>
                <c:pt idx="10">
                  <c:v>Poemas</c:v>
                </c:pt>
                <c:pt idx="11">
                  <c:v>Documental</c:v>
                </c:pt>
              </c:strCache>
            </c:strRef>
          </c:cat>
          <c:val>
            <c:numRef>
              <c:f>Hoja1!$D$217:$D$228</c:f>
              <c:numCache>
                <c:formatCode>General</c:formatCode>
                <c:ptCount val="12"/>
                <c:pt idx="0">
                  <c:v>1469</c:v>
                </c:pt>
                <c:pt idx="1">
                  <c:v>281</c:v>
                </c:pt>
                <c:pt idx="2">
                  <c:v>261</c:v>
                </c:pt>
                <c:pt idx="3">
                  <c:v>165</c:v>
                </c:pt>
                <c:pt idx="4">
                  <c:v>150</c:v>
                </c:pt>
                <c:pt idx="5">
                  <c:v>81</c:v>
                </c:pt>
                <c:pt idx="6">
                  <c:v>69</c:v>
                </c:pt>
                <c:pt idx="7">
                  <c:v>62</c:v>
                </c:pt>
                <c:pt idx="8">
                  <c:v>44</c:v>
                </c:pt>
                <c:pt idx="9">
                  <c:v>36</c:v>
                </c:pt>
                <c:pt idx="10">
                  <c:v>35</c:v>
                </c:pt>
                <c:pt idx="1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29-4BCA-94A4-98FD6BC863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normalizeH="0" baseline="0">
                <a:solidFill>
                  <a:schemeClr val="tx1"/>
                </a:solidFill>
                <a:latin typeface="+mj-lt"/>
                <a:ea typeface="+mj-ea"/>
                <a:cs typeface="+mj-cs"/>
              </a:defRPr>
            </a:pPr>
            <a:r>
              <a:rPr lang="en-US" sz="1200" b="0">
                <a:solidFill>
                  <a:schemeClr val="tx1"/>
                </a:solidFill>
                <a:latin typeface="+mn-lt"/>
              </a:rPr>
              <a:t>Cantidad de asistentes</a:t>
            </a:r>
            <a:r>
              <a:rPr lang="en-US" sz="1200" b="0">
                <a:solidFill>
                  <a:schemeClr val="tx1"/>
                </a:solidFill>
              </a:rPr>
              <a:t>.</a:t>
            </a:r>
          </a:p>
        </c:rich>
      </c:tx>
      <c:layout>
        <c:manualLayout>
          <c:xMode val="edge"/>
          <c:yMode val="edge"/>
          <c:x val="0.19969468849667421"/>
          <c:y val="1.3333333333333334E-2"/>
        </c:manualLayout>
      </c:layout>
      <c:overlay val="0"/>
      <c:spPr>
        <a:noFill/>
        <a:ln>
          <a:noFill/>
        </a:ln>
        <a:effectLst>
          <a:innerShdw blurRad="63500" dist="50800" dir="16200000">
            <a:prstClr val="black">
              <a:alpha val="50000"/>
            </a:prstClr>
          </a:innerShdw>
        </a:effectLst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normalizeH="0" baseline="0">
              <a:solidFill>
                <a:schemeClr val="tx1"/>
              </a:solidFill>
              <a:latin typeface="+mj-lt"/>
              <a:ea typeface="+mj-ea"/>
              <a:cs typeface="+mj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247154890904844"/>
          <c:y val="0.15039473007050588"/>
          <c:w val="0.83865714070068287"/>
          <c:h val="0.74561576861715817"/>
        </c:manualLayout>
      </c:layout>
      <c:pie3DChart>
        <c:varyColors val="1"/>
        <c:ser>
          <c:idx val="0"/>
          <c:order val="0"/>
          <c:tx>
            <c:strRef>
              <c:f>Hoja1!$E$58</c:f>
              <c:strCache>
                <c:ptCount val="1"/>
                <c:pt idx="0">
                  <c:v>Cantidad de 
asistente.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A97-41B3-9AB5-2F9058023F4D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B57A-4CF1-A864-498CA30986B1}"/>
              </c:ext>
            </c:extLst>
          </c:dPt>
          <c:dPt>
            <c:idx val="2"/>
            <c:bubble3D val="0"/>
            <c:spPr>
              <a:solidFill>
                <a:srgbClr val="002060"/>
              </a:soli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57A-4CF1-A864-498CA30986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Hoja1!$C$59:$C$61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Hoja1!$E$59:$E$61</c:f>
              <c:numCache>
                <c:formatCode>General</c:formatCode>
                <c:ptCount val="3"/>
                <c:pt idx="0">
                  <c:v>887</c:v>
                </c:pt>
                <c:pt idx="1">
                  <c:v>929</c:v>
                </c:pt>
                <c:pt idx="2">
                  <c:v>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7A-4CF1-A864-498CA30986B1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>
      <a:innerShdw blurRad="63500" dist="50800" dir="135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 sz="1200">
                <a:solidFill>
                  <a:schemeClr val="tx1"/>
                </a:solidFill>
              </a:rPr>
              <a:t>Capacitados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9773794723028048E-2"/>
          <c:y val="0.12300112290350967"/>
          <c:w val="0.92967053460422711"/>
          <c:h val="0.6729552306306166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Hoja1!$F$58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3.5310259768347965E-2"/>
                  <c:y val="-5.8481924343410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68-4C25-A303-F3AC17C2CFDF}"/>
                </c:ext>
              </c:extLst>
            </c:dLbl>
            <c:dLbl>
              <c:idx val="1"/>
              <c:layout>
                <c:manualLayout>
                  <c:x val="-5.0800390689780062E-3"/>
                  <c:y val="-4.11555723472194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68-4C25-A303-F3AC17C2CFDF}"/>
                </c:ext>
              </c:extLst>
            </c:dLbl>
            <c:dLbl>
              <c:idx val="2"/>
              <c:layout>
                <c:manualLayout>
                  <c:x val="1.9444444444444445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68-4C25-A303-F3AC17C2CF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Hoja1!$C$59:$C$61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Hoja1!$F$59:$F$61</c:f>
              <c:numCache>
                <c:formatCode>General</c:formatCode>
                <c:ptCount val="3"/>
                <c:pt idx="0">
                  <c:v>319</c:v>
                </c:pt>
                <c:pt idx="1">
                  <c:v>441</c:v>
                </c:pt>
                <c:pt idx="2">
                  <c:v>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68-4C25-A303-F3AC17C2CFDF}"/>
            </c:ext>
          </c:extLst>
        </c:ser>
        <c:ser>
          <c:idx val="1"/>
          <c:order val="1"/>
          <c:tx>
            <c:strRef>
              <c:f>Hoja1!$G$58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rgbClr val="FF3399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7.7777777777777779E-2"/>
                  <c:y val="-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68-4C25-A303-F3AC17C2CFDF}"/>
                </c:ext>
              </c:extLst>
            </c:dLbl>
            <c:dLbl>
              <c:idx val="1"/>
              <c:layout>
                <c:manualLayout>
                  <c:x val="7.4999999999999997E-2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68-4C25-A303-F3AC17C2CFDF}"/>
                </c:ext>
              </c:extLst>
            </c:dLbl>
            <c:dLbl>
              <c:idx val="2"/>
              <c:layout>
                <c:manualLayout>
                  <c:x val="6.3888888888888995E-2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68-4C25-A303-F3AC17C2CF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Hoja1!$C$59:$C$61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Hoja1!$G$59:$G$61</c:f>
              <c:numCache>
                <c:formatCode>General</c:formatCode>
                <c:ptCount val="3"/>
                <c:pt idx="0">
                  <c:v>568</c:v>
                </c:pt>
                <c:pt idx="1">
                  <c:v>488</c:v>
                </c:pt>
                <c:pt idx="2">
                  <c:v>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68-4C25-A303-F3AC17C2C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3642392"/>
        <c:axId val="703640232"/>
        <c:axId val="0"/>
      </c:bar3DChart>
      <c:catAx>
        <c:axId val="703642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03640232"/>
        <c:crosses val="autoZero"/>
        <c:auto val="1"/>
        <c:lblAlgn val="ctr"/>
        <c:lblOffset val="100"/>
        <c:noMultiLvlLbl val="0"/>
      </c:catAx>
      <c:valAx>
        <c:axId val="70364023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03642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18900000" algn="b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chemeClr val="tx1"/>
                </a:solidFill>
              </a:rPr>
              <a:t>Vistas 
Conciliatorias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Hoja1!$E$86</c:f>
              <c:strCache>
                <c:ptCount val="1"/>
                <c:pt idx="0">
                  <c:v>Vistas 
Conciliatorias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073-4D13-BFA1-8FC70714D6B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5073-4D13-BFA1-8FC70714D6BD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073-4D13-BFA1-8FC70714D6BD}"/>
              </c:ext>
            </c:extLst>
          </c:dPt>
          <c:dLbls>
            <c:dLbl>
              <c:idx val="0"/>
              <c:layout>
                <c:manualLayout>
                  <c:x val="9.9456099456099401E-2"/>
                  <c:y val="-3.94331408380241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73-4D13-BFA1-8FC70714D6BD}"/>
                </c:ext>
              </c:extLst>
            </c:dLbl>
            <c:dLbl>
              <c:idx val="1"/>
              <c:layout>
                <c:manualLayout>
                  <c:x val="9.9456099456099456E-2"/>
                  <c:y val="-4.436228344277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73-4D13-BFA1-8FC70714D6BD}"/>
                </c:ext>
              </c:extLst>
            </c:dLbl>
            <c:dLbl>
              <c:idx val="2"/>
              <c:layout>
                <c:manualLayout>
                  <c:x val="6.8376068376068383E-2"/>
                  <c:y val="-4.92914260475302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73-4D13-BFA1-8FC70714D6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Hoja1!$D$87:$D$89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Hoja1!$E$87:$E$89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73-4D13-BFA1-8FC70714D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19019000"/>
        <c:axId val="719023320"/>
        <c:axId val="0"/>
      </c:bar3DChart>
      <c:catAx>
        <c:axId val="719019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19023320"/>
        <c:crosses val="autoZero"/>
        <c:auto val="1"/>
        <c:lblAlgn val="ctr"/>
        <c:lblOffset val="100"/>
        <c:noMultiLvlLbl val="0"/>
      </c:catAx>
      <c:valAx>
        <c:axId val="71902332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19019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Hoja1!$G$86</c:f>
              <c:strCache>
                <c:ptCount val="1"/>
                <c:pt idx="0">
                  <c:v>Acta de  no acuerdos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B2EC-4901-88D1-86A51A831C2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1F3D-4F50-BCBE-5F38BE2D50F8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1F3D-4F50-BCBE-5F38BE2D50F8}"/>
              </c:ext>
            </c:extLst>
          </c:dPt>
          <c:dLbls>
            <c:dLbl>
              <c:idx val="0"/>
              <c:layout>
                <c:manualLayout>
                  <c:x val="9.7222222222222224E-2"/>
                  <c:y val="-0.379629629629629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EC-4901-88D1-86A51A831C26}"/>
                </c:ext>
              </c:extLst>
            </c:dLbl>
            <c:dLbl>
              <c:idx val="1"/>
              <c:layout>
                <c:manualLayout>
                  <c:x val="0.10256410256410249"/>
                  <c:y val="-7.975076316613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3D-4F50-BCBE-5F38BE2D50F8}"/>
                </c:ext>
              </c:extLst>
            </c:dLbl>
            <c:dLbl>
              <c:idx val="2"/>
              <c:layout>
                <c:manualLayout>
                  <c:x val="9.1168091168091173E-2"/>
                  <c:y val="-8.4735185864020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3D-4F50-BCBE-5F38BE2D50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Hoja1!$D$87:$D$89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Hoja1!$G$87:$G$89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EC-4901-88D1-86A51A831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15156496"/>
        <c:axId val="615157216"/>
        <c:axId val="0"/>
      </c:bar3DChart>
      <c:catAx>
        <c:axId val="61515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15157216"/>
        <c:crosses val="autoZero"/>
        <c:auto val="1"/>
        <c:lblAlgn val="ctr"/>
        <c:lblOffset val="100"/>
        <c:noMultiLvlLbl val="0"/>
      </c:catAx>
      <c:valAx>
        <c:axId val="61515721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5156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>
                <a:solidFill>
                  <a:schemeClr val="tx1"/>
                </a:solidFill>
              </a:rPr>
              <a:t>Asistencia jurídica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833333333333334"/>
          <c:y val="0.1341282374420435"/>
          <c:w val="0.86476929807628888"/>
          <c:h val="0.75415105617153577"/>
        </c:manualLayout>
      </c:layout>
      <c:pie3DChart>
        <c:varyColors val="1"/>
        <c:ser>
          <c:idx val="0"/>
          <c:order val="0"/>
          <c:tx>
            <c:strRef>
              <c:f>Hoja1!$E$94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spPr>
              <a:solidFill>
                <a:srgbClr val="0070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770-4A7B-9953-4A891A89332A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B770-4A7B-9953-4A891A89332A}"/>
              </c:ext>
            </c:extLst>
          </c:dPt>
          <c:dPt>
            <c:idx val="2"/>
            <c:bubble3D val="0"/>
            <c:spPr>
              <a:solidFill>
                <a:srgbClr val="00206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770-4A7B-9953-4A891A89332A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70-4A7B-9953-4A891A89332A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70-4A7B-9953-4A891A89332A}"/>
                </c:ext>
              </c:extLst>
            </c:dLbl>
            <c:dLbl>
              <c:idx val="2"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70-4A7B-9953-4A891A8933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Hoja1!$D$95:$D$97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Hoja1!$E$95:$E$97</c:f>
              <c:numCache>
                <c:formatCode>General</c:formatCode>
                <c:ptCount val="3"/>
                <c:pt idx="0">
                  <c:v>15</c:v>
                </c:pt>
                <c:pt idx="1">
                  <c:v>0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70-4A7B-9953-4A891A89332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chemeClr val="tx1"/>
                </a:solidFill>
              </a:rPr>
              <a:t>Abril - 2023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9333327174104529E-2"/>
          <c:y val="9.4942528735632178E-2"/>
          <c:w val="0.90933335237094981"/>
          <c:h val="0.7478928409810842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Hoja1!$D$120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24BE-4972-8174-DA3C3F2FF5FC}"/>
              </c:ext>
            </c:extLst>
          </c:dPt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24BE-4972-8174-DA3C3F2FF5FC}"/>
              </c:ext>
            </c:extLst>
          </c:dPt>
          <c:dPt>
            <c:idx val="2"/>
            <c:invertIfNegative val="0"/>
            <c:bubble3D val="0"/>
            <c:spPr>
              <a:solidFill>
                <a:srgbClr val="0000FF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24BE-4972-8174-DA3C3F2FF5FC}"/>
              </c:ext>
            </c:extLst>
          </c:dPt>
          <c:dPt>
            <c:idx val="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D7E7-4CB4-B4D4-CA3BE48358B0}"/>
              </c:ext>
            </c:extLst>
          </c:dPt>
          <c:dLbls>
            <c:dLbl>
              <c:idx val="0"/>
              <c:layout>
                <c:manualLayout>
                  <c:x val="6.9444444444444392E-2"/>
                  <c:y val="-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BE-4972-8174-DA3C3F2FF5FC}"/>
                </c:ext>
              </c:extLst>
            </c:dLbl>
            <c:dLbl>
              <c:idx val="1"/>
              <c:layout>
                <c:manualLayout>
                  <c:x val="6.9444444444444448E-2"/>
                  <c:y val="-4.1666666666666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BE-4972-8174-DA3C3F2FF5FC}"/>
                </c:ext>
              </c:extLst>
            </c:dLbl>
            <c:dLbl>
              <c:idx val="3"/>
              <c:layout>
                <c:manualLayout>
                  <c:x val="7.4999999999999997E-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BE-4972-8174-DA3C3F2FF5FC}"/>
                </c:ext>
              </c:extLst>
            </c:dLbl>
            <c:dLbl>
              <c:idx val="4"/>
              <c:layout>
                <c:manualLayout>
                  <c:x val="8.8888888888888989E-2"/>
                  <c:y val="-3.7037037037037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E7-4CB4-B4D4-CA3BE48358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Hoja1!$C$121:$C$125</c:f>
              <c:strCache>
                <c:ptCount val="5"/>
                <c:pt idx="0">
                  <c:v>Notificaciones</c:v>
                </c:pt>
                <c:pt idx="1">
                  <c:v>Registros nuevos usuarios</c:v>
                </c:pt>
                <c:pt idx="2">
                  <c:v>Inspecciones de partes</c:v>
                </c:pt>
                <c:pt idx="3">
                  <c:v>Inspecciones de oficios</c:v>
                </c:pt>
                <c:pt idx="4">
                  <c:v>Renovación de registro. </c:v>
                </c:pt>
              </c:strCache>
            </c:strRef>
          </c:cat>
          <c:val>
            <c:numRef>
              <c:f>Hoja1!$D$121:$D$125</c:f>
              <c:numCache>
                <c:formatCode>General</c:formatCode>
                <c:ptCount val="5"/>
                <c:pt idx="0">
                  <c:v>11</c:v>
                </c:pt>
                <c:pt idx="1">
                  <c:v>2</c:v>
                </c:pt>
                <c:pt idx="2">
                  <c:v>3</c:v>
                </c:pt>
                <c:pt idx="3">
                  <c:v>10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BE-4972-8174-DA3C3F2FF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35378632"/>
        <c:axId val="735377912"/>
        <c:axId val="0"/>
      </c:bar3DChart>
      <c:catAx>
        <c:axId val="735378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35377912"/>
        <c:crosses val="autoZero"/>
        <c:auto val="1"/>
        <c:lblAlgn val="ctr"/>
        <c:lblOffset val="100"/>
        <c:noMultiLvlLbl val="0"/>
      </c:catAx>
      <c:valAx>
        <c:axId val="7353779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35378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 sz="1200">
                <a:solidFill>
                  <a:schemeClr val="tx1"/>
                </a:solidFill>
              </a:rPr>
              <a:t>Mayo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9451137884872823E-2"/>
          <c:y val="9.0260115893295231E-2"/>
          <c:w val="0.91700133868808564"/>
          <c:h val="0.7443034626989891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Hoja1!$D$136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1DBD-409D-A25E-B085BDBC6D62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AD7B-43A5-9675-DEF0DD873BB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1DBD-409D-A25E-B085BDBC6D62}"/>
              </c:ext>
            </c:extLst>
          </c:dPt>
          <c:dLbls>
            <c:dLbl>
              <c:idx val="0"/>
              <c:layout>
                <c:manualLayout>
                  <c:x val="7.4999999999999997E-2"/>
                  <c:y val="-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BD-409D-A25E-B085BDBC6D62}"/>
                </c:ext>
              </c:extLst>
            </c:dLbl>
            <c:dLbl>
              <c:idx val="3"/>
              <c:layout>
                <c:manualLayout>
                  <c:x val="8.8888888888888989E-2"/>
                  <c:y val="-3.2407407407407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BD-409D-A25E-B085BDBC6D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Hoja1!$C$137:$C$140</c:f>
              <c:strCache>
                <c:ptCount val="4"/>
                <c:pt idx="0">
                  <c:v>Notificaciones</c:v>
                </c:pt>
                <c:pt idx="1">
                  <c:v>Registros nuevos usuarios</c:v>
                </c:pt>
                <c:pt idx="2">
                  <c:v>Inspecciones de partes</c:v>
                </c:pt>
                <c:pt idx="3">
                  <c:v>Inspecciones de oficios</c:v>
                </c:pt>
              </c:strCache>
            </c:strRef>
          </c:cat>
          <c:val>
            <c:numRef>
              <c:f>Hoja1!$D$137:$D$140</c:f>
              <c:numCache>
                <c:formatCode>General</c:formatCode>
                <c:ptCount val="4"/>
                <c:pt idx="0">
                  <c:v>39</c:v>
                </c:pt>
                <c:pt idx="1">
                  <c:v>4</c:v>
                </c:pt>
                <c:pt idx="2">
                  <c:v>0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BD-409D-A25E-B085BDBC6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8094440"/>
        <c:axId val="708090480"/>
        <c:axId val="0"/>
      </c:bar3DChart>
      <c:catAx>
        <c:axId val="708094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08090480"/>
        <c:crosses val="autoZero"/>
        <c:auto val="1"/>
        <c:lblAlgn val="ctr"/>
        <c:lblOffset val="100"/>
        <c:noMultiLvlLbl val="0"/>
      </c:catAx>
      <c:valAx>
        <c:axId val="7080904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08094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 sz="1200">
                <a:solidFill>
                  <a:schemeClr val="tx1"/>
                </a:solidFill>
              </a:rPr>
              <a:t>Junio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33408779368166025"/>
          <c:y val="0.13594306049822064"/>
          <c:w val="0.64701881900389979"/>
          <c:h val="0.81186239620403322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Hoja1!$D$150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C38B-41B8-BF28-6C9F0A0E8C8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C38B-41B8-BF28-6C9F0A0E8C84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38B-41B8-BF28-6C9F0A0E8C8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C38B-41B8-BF28-6C9F0A0E8C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Hoja1!$C$151:$C$154</c:f>
              <c:strCache>
                <c:ptCount val="4"/>
                <c:pt idx="0">
                  <c:v>Notificaciones</c:v>
                </c:pt>
                <c:pt idx="1">
                  <c:v>Registros nuevos usuarios</c:v>
                </c:pt>
                <c:pt idx="2">
                  <c:v>Inspecciones de partes</c:v>
                </c:pt>
                <c:pt idx="3">
                  <c:v>Inspecciones de oficios</c:v>
                </c:pt>
              </c:strCache>
            </c:strRef>
          </c:cat>
          <c:val>
            <c:numRef>
              <c:f>Hoja1!$D$151:$D$154</c:f>
              <c:numCache>
                <c:formatCode>General</c:formatCode>
                <c:ptCount val="4"/>
                <c:pt idx="0">
                  <c:v>49</c:v>
                </c:pt>
                <c:pt idx="1">
                  <c:v>4</c:v>
                </c:pt>
                <c:pt idx="2">
                  <c:v>0</c:v>
                </c:pt>
                <c:pt idx="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3B-4D20-866D-213319973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22678312"/>
        <c:axId val="722679032"/>
        <c:axId val="0"/>
      </c:bar3DChart>
      <c:catAx>
        <c:axId val="722678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22679032"/>
        <c:crosses val="autoZero"/>
        <c:auto val="1"/>
        <c:lblAlgn val="ctr"/>
        <c:lblOffset val="100"/>
        <c:noMultiLvlLbl val="0"/>
      </c:catAx>
      <c:valAx>
        <c:axId val="72267903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22678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image" Target="../media/image1.png"/><Relationship Id="rId3" Type="http://schemas.openxmlformats.org/officeDocument/2006/relationships/chart" Target="../charts/chart3.xml"/><Relationship Id="rId21" Type="http://schemas.openxmlformats.org/officeDocument/2006/relationships/image" Target="../media/image2.png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1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microsoft.com/office/2007/relationships/hdphoto" Target="../media/hdphoto2.wdp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image" Target="../media/image3.png"/><Relationship Id="rId10" Type="http://schemas.openxmlformats.org/officeDocument/2006/relationships/chart" Target="../charts/chart10.xml"/><Relationship Id="rId19" Type="http://schemas.openxmlformats.org/officeDocument/2006/relationships/chart" Target="../charts/chart18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63</xdr:row>
      <xdr:rowOff>38101</xdr:rowOff>
    </xdr:from>
    <xdr:to>
      <xdr:col>3</xdr:col>
      <xdr:colOff>76201</xdr:colOff>
      <xdr:row>78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3C69989-9182-EA5F-04D6-D78A0169F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366713</xdr:colOff>
      <xdr:row>63</xdr:row>
      <xdr:rowOff>47625</xdr:rowOff>
    </xdr:from>
    <xdr:to>
      <xdr:col>6</xdr:col>
      <xdr:colOff>514350</xdr:colOff>
      <xdr:row>78</xdr:row>
      <xdr:rowOff>104775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ACCA170-3CAA-AE7A-AEFF-B491B4B16F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619125</xdr:colOff>
      <xdr:row>63</xdr:row>
      <xdr:rowOff>76200</xdr:rowOff>
    </xdr:from>
    <xdr:to>
      <xdr:col>9</xdr:col>
      <xdr:colOff>685801</xdr:colOff>
      <xdr:row>78</xdr:row>
      <xdr:rowOff>66674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1FE1EE5-25DA-4579-64D9-44D4FD11D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523874</xdr:colOff>
      <xdr:row>98</xdr:row>
      <xdr:rowOff>180975</xdr:rowOff>
    </xdr:from>
    <xdr:to>
      <xdr:col>9</xdr:col>
      <xdr:colOff>685799</xdr:colOff>
      <xdr:row>112</xdr:row>
      <xdr:rowOff>38100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437A0DE-641F-9F94-5E1A-F42E00E10E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9524</xdr:colOff>
      <xdr:row>98</xdr:row>
      <xdr:rowOff>180975</xdr:rowOff>
    </xdr:from>
    <xdr:to>
      <xdr:col>6</xdr:col>
      <xdr:colOff>285749</xdr:colOff>
      <xdr:row>112</xdr:row>
      <xdr:rowOff>57150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7A75416-9B06-87FF-3BD8-DBAB33153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57151</xdr:colOff>
      <xdr:row>99</xdr:row>
      <xdr:rowOff>0</xdr:rowOff>
    </xdr:from>
    <xdr:to>
      <xdr:col>2</xdr:col>
      <xdr:colOff>2152650</xdr:colOff>
      <xdr:row>112</xdr:row>
      <xdr:rowOff>38101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4F315DC-BDCC-543B-2DE8-11551D428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452437</xdr:colOff>
      <xdr:row>116</xdr:row>
      <xdr:rowOff>0</xdr:rowOff>
    </xdr:from>
    <xdr:to>
      <xdr:col>9</xdr:col>
      <xdr:colOff>619124</xdr:colOff>
      <xdr:row>131</xdr:row>
      <xdr:rowOff>95249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4110204-EFE1-9A9C-989C-D7FDA04C36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428624</xdr:colOff>
      <xdr:row>132</xdr:row>
      <xdr:rowOff>71437</xdr:rowOff>
    </xdr:from>
    <xdr:to>
      <xdr:col>9</xdr:col>
      <xdr:colOff>638175</xdr:colOff>
      <xdr:row>145</xdr:row>
      <xdr:rowOff>95250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AB24E38-542E-AB74-059F-CC9E7EB1A5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333374</xdr:colOff>
      <xdr:row>147</xdr:row>
      <xdr:rowOff>23812</xdr:rowOff>
    </xdr:from>
    <xdr:to>
      <xdr:col>9</xdr:col>
      <xdr:colOff>628650</xdr:colOff>
      <xdr:row>160</xdr:row>
      <xdr:rowOff>100012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3A9F980D-4C27-DC52-EBCD-24C3C5982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309561</xdr:colOff>
      <xdr:row>162</xdr:row>
      <xdr:rowOff>95250</xdr:rowOff>
    </xdr:from>
    <xdr:to>
      <xdr:col>9</xdr:col>
      <xdr:colOff>638174</xdr:colOff>
      <xdr:row>177</xdr:row>
      <xdr:rowOff>104775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F456D820-2C99-4F4A-3F02-03E565FC8D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209550</xdr:colOff>
      <xdr:row>180</xdr:row>
      <xdr:rowOff>76201</xdr:rowOff>
    </xdr:from>
    <xdr:to>
      <xdr:col>9</xdr:col>
      <xdr:colOff>619125</xdr:colOff>
      <xdr:row>194</xdr:row>
      <xdr:rowOff>38100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A886C09-EBB1-679C-8ABB-C7316094F1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228599</xdr:colOff>
      <xdr:row>196</xdr:row>
      <xdr:rowOff>171450</xdr:rowOff>
    </xdr:from>
    <xdr:to>
      <xdr:col>9</xdr:col>
      <xdr:colOff>657224</xdr:colOff>
      <xdr:row>211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5AF89311-5D15-6D2A-A3B4-D6C1CDE0BF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142875</xdr:colOff>
      <xdr:row>250</xdr:row>
      <xdr:rowOff>4762</xdr:rowOff>
    </xdr:from>
    <xdr:to>
      <xdr:col>10</xdr:col>
      <xdr:colOff>35718</xdr:colOff>
      <xdr:row>264</xdr:row>
      <xdr:rowOff>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64A2CA2D-ECDA-550F-9989-19AEF52E76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178592</xdr:colOff>
      <xdr:row>324</xdr:row>
      <xdr:rowOff>0</xdr:rowOff>
    </xdr:from>
    <xdr:to>
      <xdr:col>10</xdr:col>
      <xdr:colOff>83343</xdr:colOff>
      <xdr:row>338</xdr:row>
      <xdr:rowOff>166687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D0321A52-5AAD-51F5-ED1B-214C122721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114301</xdr:colOff>
      <xdr:row>267</xdr:row>
      <xdr:rowOff>0</xdr:rowOff>
    </xdr:from>
    <xdr:to>
      <xdr:col>10</xdr:col>
      <xdr:colOff>1</xdr:colOff>
      <xdr:row>281</xdr:row>
      <xdr:rowOff>123827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7E01D87A-BDED-574B-DFCD-4A145465F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</xdr:col>
      <xdr:colOff>147635</xdr:colOff>
      <xdr:row>285</xdr:row>
      <xdr:rowOff>1</xdr:rowOff>
    </xdr:from>
    <xdr:to>
      <xdr:col>10</xdr:col>
      <xdr:colOff>35719</xdr:colOff>
      <xdr:row>300</xdr:row>
      <xdr:rowOff>71438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2E85DEA-F136-631A-4D72-DEE2EE06CC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</xdr:col>
      <xdr:colOff>152400</xdr:colOff>
      <xdr:row>303</xdr:row>
      <xdr:rowOff>154782</xdr:rowOff>
    </xdr:from>
    <xdr:to>
      <xdr:col>10</xdr:col>
      <xdr:colOff>0</xdr:colOff>
      <xdr:row>321</xdr:row>
      <xdr:rowOff>59532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B102ED66-8ADD-BDE2-F004-5B996D5A98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3</xdr:col>
      <xdr:colOff>0</xdr:colOff>
      <xdr:row>0</xdr:row>
      <xdr:rowOff>0</xdr:rowOff>
    </xdr:from>
    <xdr:to>
      <xdr:col>6</xdr:col>
      <xdr:colOff>409575</xdr:colOff>
      <xdr:row>5</xdr:row>
      <xdr:rowOff>27940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2AB5D4D8-CDDE-CA4E-3A9D-DC91DC3A0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3171825" cy="9804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113109</xdr:colOff>
      <xdr:row>98</xdr:row>
      <xdr:rowOff>146447</xdr:rowOff>
    </xdr:from>
    <xdr:to>
      <xdr:col>14</xdr:col>
      <xdr:colOff>500062</xdr:colOff>
      <xdr:row>112</xdr:row>
      <xdr:rowOff>0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6196A074-CC57-F22C-45F6-E9A6A49CBE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5</xdr:col>
      <xdr:colOff>172640</xdr:colOff>
      <xdr:row>212</xdr:row>
      <xdr:rowOff>142874</xdr:rowOff>
    </xdr:from>
    <xdr:to>
      <xdr:col>9</xdr:col>
      <xdr:colOff>642937</xdr:colOff>
      <xdr:row>232</xdr:row>
      <xdr:rowOff>47624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6B2DE7F8-5B61-851D-D1C3-9AD7EE9AEC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 editAs="oneCell">
    <xdr:from>
      <xdr:col>1</xdr:col>
      <xdr:colOff>236916</xdr:colOff>
      <xdr:row>333</xdr:row>
      <xdr:rowOff>31597</xdr:rowOff>
    </xdr:from>
    <xdr:to>
      <xdr:col>2</xdr:col>
      <xdr:colOff>1531266</xdr:colOff>
      <xdr:row>342</xdr:row>
      <xdr:rowOff>84958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30875995-5C8D-F6AE-E45F-F1B249B9E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backgroundRemoval t="9938" b="90839" l="6836" r="89666">
                      <a14:foregroundMark x1="9539" y1="51087" x2="9539" y2="51087"/>
                      <a14:foregroundMark x1="89507" y1="48292" x2="89507" y2="48292"/>
                      <a14:foregroundMark x1="51351" y1="10248" x2="51351" y2="10248"/>
                      <a14:foregroundMark x1="55485" y1="90839" x2="55485" y2="90839"/>
                      <a14:foregroundMark x1="6836" y1="48292" x2="6836" y2="48292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95687" y="78540199"/>
          <a:ext cx="1738312" cy="1804992"/>
        </a:xfrm>
        <a:prstGeom prst="rect">
          <a:avLst/>
        </a:prstGeom>
      </xdr:spPr>
    </xdr:pic>
    <xdr:clientData/>
  </xdr:twoCellAnchor>
  <xdr:twoCellAnchor editAs="oneCell">
    <xdr:from>
      <xdr:col>0</xdr:col>
      <xdr:colOff>347096</xdr:colOff>
      <xdr:row>335</xdr:row>
      <xdr:rowOff>104937</xdr:rowOff>
    </xdr:from>
    <xdr:to>
      <xdr:col>3</xdr:col>
      <xdr:colOff>859223</xdr:colOff>
      <xdr:row>347</xdr:row>
      <xdr:rowOff>80721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6F20EEAF-C955-EBBD-0F1C-00DF92DDC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BEBA8EAE-BF5A-486C-A8C5-ECC9F3942E4B}">
              <a14:imgProps xmlns:a14="http://schemas.microsoft.com/office/drawing/2010/main">
                <a14:imgLayer r:embed="rId24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096" y="79000996"/>
          <a:ext cx="4104182" cy="2308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EA45-6CA1-44B7-9BAE-F9A223513406}">
  <dimension ref="A7:N361"/>
  <sheetViews>
    <sheetView showGridLines="0" tabSelected="1" topLeftCell="A328" zoomScale="118" zoomScaleNormal="118" workbookViewId="0">
      <selection activeCell="E340" sqref="E340"/>
    </sheetView>
  </sheetViews>
  <sheetFormatPr baseColWidth="10" defaultRowHeight="15" x14ac:dyDescent="0.25"/>
  <cols>
    <col min="2" max="2" width="6.7109375" customWidth="1"/>
    <col min="3" max="3" width="35.85546875" customWidth="1"/>
    <col min="4" max="4" width="15.42578125" customWidth="1"/>
    <col min="5" max="5" width="14.5703125" customWidth="1"/>
    <col min="6" max="6" width="11.42578125" customWidth="1"/>
    <col min="7" max="7" width="16" customWidth="1"/>
    <col min="8" max="8" width="16.5703125" customWidth="1"/>
    <col min="9" max="9" width="13.28515625" customWidth="1"/>
  </cols>
  <sheetData>
    <row r="7" spans="1:8" ht="28.5" x14ac:dyDescent="0.45">
      <c r="C7" s="53" t="s">
        <v>46</v>
      </c>
      <c r="D7" s="53"/>
    </row>
    <row r="9" spans="1:8" x14ac:dyDescent="0.25">
      <c r="A9" s="3"/>
    </row>
    <row r="10" spans="1:8" ht="23.25" x14ac:dyDescent="0.35">
      <c r="A10" s="5" t="s">
        <v>9</v>
      </c>
      <c r="D10" s="5"/>
    </row>
    <row r="12" spans="1:8" ht="15.75" x14ac:dyDescent="0.25">
      <c r="B12" s="1" t="s">
        <v>0</v>
      </c>
      <c r="C12" s="40"/>
    </row>
    <row r="13" spans="1:8" x14ac:dyDescent="0.25">
      <c r="D13" s="2" t="s">
        <v>47</v>
      </c>
      <c r="E13" s="1"/>
    </row>
    <row r="14" spans="1:8" x14ac:dyDescent="0.25">
      <c r="B14" s="164" t="s">
        <v>1</v>
      </c>
      <c r="C14" s="164" t="s">
        <v>2</v>
      </c>
      <c r="D14" s="169" t="s">
        <v>3</v>
      </c>
      <c r="E14" s="170" t="s">
        <v>4</v>
      </c>
      <c r="F14" s="171"/>
      <c r="G14" s="169" t="s">
        <v>5</v>
      </c>
      <c r="H14" s="164" t="s">
        <v>6</v>
      </c>
    </row>
    <row r="15" spans="1:8" x14ac:dyDescent="0.25">
      <c r="B15" s="164"/>
      <c r="C15" s="164"/>
      <c r="D15" s="164"/>
      <c r="E15" s="61" t="s">
        <v>7</v>
      </c>
      <c r="F15" s="61" t="s">
        <v>8</v>
      </c>
      <c r="G15" s="164"/>
      <c r="H15" s="164"/>
    </row>
    <row r="16" spans="1:8" ht="62.25" customHeight="1" x14ac:dyDescent="0.25">
      <c r="B16" s="58">
        <v>1</v>
      </c>
      <c r="C16" s="55" t="s">
        <v>48</v>
      </c>
      <c r="D16" s="58">
        <f>+E16+F16</f>
        <v>62</v>
      </c>
      <c r="E16" s="59">
        <v>25</v>
      </c>
      <c r="F16" s="59">
        <v>37</v>
      </c>
      <c r="G16" s="55" t="s">
        <v>49</v>
      </c>
      <c r="H16" s="62">
        <v>45017</v>
      </c>
    </row>
    <row r="17" spans="2:10" ht="45" customHeight="1" x14ac:dyDescent="0.25">
      <c r="B17" s="56">
        <f>+B16+1</f>
        <v>2</v>
      </c>
      <c r="C17" s="55" t="s">
        <v>50</v>
      </c>
      <c r="D17" s="58">
        <f t="shared" ref="D17" si="0">+E17+F17</f>
        <v>63</v>
      </c>
      <c r="E17" s="59">
        <v>26</v>
      </c>
      <c r="F17" s="59">
        <v>37</v>
      </c>
      <c r="G17" s="63" t="s">
        <v>51</v>
      </c>
      <c r="H17" s="64">
        <v>45030</v>
      </c>
    </row>
    <row r="18" spans="2:10" ht="62.25" customHeight="1" x14ac:dyDescent="0.25">
      <c r="B18" s="56">
        <f t="shared" ref="B18:B23" si="1">+B17+1</f>
        <v>3</v>
      </c>
      <c r="C18" s="55" t="s">
        <v>56</v>
      </c>
      <c r="D18" s="58">
        <f t="shared" ref="D18:D23" si="2">+E18+F18</f>
        <v>335</v>
      </c>
      <c r="E18" s="59">
        <v>149</v>
      </c>
      <c r="F18" s="59">
        <v>186</v>
      </c>
      <c r="G18" s="63" t="s">
        <v>52</v>
      </c>
      <c r="H18" s="64" t="s">
        <v>53</v>
      </c>
      <c r="J18" s="107"/>
    </row>
    <row r="19" spans="2:10" ht="66.75" customHeight="1" x14ac:dyDescent="0.25">
      <c r="B19" s="56">
        <f t="shared" si="1"/>
        <v>4</v>
      </c>
      <c r="C19" s="55" t="s">
        <v>54</v>
      </c>
      <c r="D19" s="58">
        <f t="shared" si="2"/>
        <v>66</v>
      </c>
      <c r="E19" s="59">
        <v>27</v>
      </c>
      <c r="F19" s="59">
        <v>39</v>
      </c>
      <c r="G19" s="63" t="s">
        <v>55</v>
      </c>
      <c r="H19" s="64" t="s">
        <v>57</v>
      </c>
    </row>
    <row r="20" spans="2:10" ht="63.75" customHeight="1" x14ac:dyDescent="0.25">
      <c r="B20" s="56">
        <f t="shared" si="1"/>
        <v>5</v>
      </c>
      <c r="C20" s="55" t="s">
        <v>58</v>
      </c>
      <c r="D20" s="58">
        <f t="shared" si="2"/>
        <v>22</v>
      </c>
      <c r="E20" s="59">
        <v>4</v>
      </c>
      <c r="F20" s="59">
        <v>18</v>
      </c>
      <c r="G20" s="63" t="s">
        <v>59</v>
      </c>
      <c r="H20" s="64" t="s">
        <v>60</v>
      </c>
    </row>
    <row r="21" spans="2:10" ht="45" customHeight="1" x14ac:dyDescent="0.25">
      <c r="B21" s="56">
        <f t="shared" si="1"/>
        <v>6</v>
      </c>
      <c r="C21" s="65" t="s">
        <v>61</v>
      </c>
      <c r="D21" s="58">
        <f t="shared" si="2"/>
        <v>134</v>
      </c>
      <c r="E21" s="59">
        <v>37</v>
      </c>
      <c r="F21" s="59">
        <v>97</v>
      </c>
      <c r="G21" s="63" t="s">
        <v>62</v>
      </c>
      <c r="H21" s="64" t="s">
        <v>63</v>
      </c>
    </row>
    <row r="22" spans="2:10" ht="77.25" customHeight="1" x14ac:dyDescent="0.25">
      <c r="B22" s="56">
        <f t="shared" si="1"/>
        <v>7</v>
      </c>
      <c r="C22" s="57" t="s">
        <v>64</v>
      </c>
      <c r="D22" s="58">
        <f t="shared" si="2"/>
        <v>93</v>
      </c>
      <c r="E22" s="59">
        <v>28</v>
      </c>
      <c r="F22" s="59">
        <v>65</v>
      </c>
      <c r="G22" s="63" t="s">
        <v>65</v>
      </c>
      <c r="H22" s="64" t="s">
        <v>66</v>
      </c>
    </row>
    <row r="23" spans="2:10" ht="77.25" customHeight="1" x14ac:dyDescent="0.25">
      <c r="B23" s="56">
        <f t="shared" si="1"/>
        <v>8</v>
      </c>
      <c r="C23" s="57" t="s">
        <v>67</v>
      </c>
      <c r="D23" s="58">
        <f t="shared" si="2"/>
        <v>112</v>
      </c>
      <c r="E23" s="59">
        <v>23</v>
      </c>
      <c r="F23" s="59">
        <v>89</v>
      </c>
      <c r="G23" s="63" t="s">
        <v>68</v>
      </c>
      <c r="H23" s="64" t="s">
        <v>66</v>
      </c>
    </row>
    <row r="24" spans="2:10" ht="33.75" customHeight="1" x14ac:dyDescent="0.25">
      <c r="B24" s="172" t="s">
        <v>69</v>
      </c>
      <c r="C24" s="173"/>
      <c r="D24" s="52">
        <f>SUM(D16:D23)</f>
        <v>887</v>
      </c>
      <c r="E24" s="52">
        <f>SUM(E16:E23)</f>
        <v>319</v>
      </c>
      <c r="F24" s="52">
        <f>SUM(F16:F23)</f>
        <v>568</v>
      </c>
      <c r="G24" s="54"/>
      <c r="H24" s="60"/>
    </row>
    <row r="25" spans="2:10" ht="33.75" customHeight="1" x14ac:dyDescent="0.25"/>
    <row r="27" spans="2:10" x14ac:dyDescent="0.25">
      <c r="D27" s="2" t="s">
        <v>70</v>
      </c>
      <c r="E27" s="1"/>
    </row>
    <row r="28" spans="2:10" ht="15" customHeight="1" x14ac:dyDescent="0.25">
      <c r="B28" s="165" t="s">
        <v>1</v>
      </c>
      <c r="C28" s="151" t="s">
        <v>2</v>
      </c>
      <c r="D28" s="153" t="s">
        <v>3</v>
      </c>
      <c r="E28" s="155" t="s">
        <v>4</v>
      </c>
      <c r="F28" s="156"/>
      <c r="G28" s="161" t="s">
        <v>5</v>
      </c>
      <c r="H28" s="168" t="s">
        <v>6</v>
      </c>
    </row>
    <row r="29" spans="2:10" x14ac:dyDescent="0.25">
      <c r="B29" s="154"/>
      <c r="C29" s="152"/>
      <c r="D29" s="154"/>
      <c r="E29" s="78" t="s">
        <v>7</v>
      </c>
      <c r="F29" s="96" t="s">
        <v>8</v>
      </c>
      <c r="G29" s="162"/>
      <c r="H29" s="167"/>
    </row>
    <row r="30" spans="2:10" ht="45" x14ac:dyDescent="0.25">
      <c r="B30" s="74">
        <v>1</v>
      </c>
      <c r="C30" s="97" t="s">
        <v>71</v>
      </c>
      <c r="D30" s="59">
        <f>+E30+F30</f>
        <v>0</v>
      </c>
      <c r="E30" s="98">
        <v>0</v>
      </c>
      <c r="F30" s="94">
        <v>0</v>
      </c>
      <c r="G30" s="95" t="s">
        <v>72</v>
      </c>
      <c r="H30" s="71">
        <v>45049</v>
      </c>
    </row>
    <row r="31" spans="2:10" ht="44.25" customHeight="1" x14ac:dyDescent="0.25">
      <c r="B31" s="70">
        <f>1+B30</f>
        <v>2</v>
      </c>
      <c r="C31" s="57" t="s">
        <v>73</v>
      </c>
      <c r="D31" s="59">
        <f t="shared" ref="D31:D35" si="3">+E31+F31</f>
        <v>340</v>
      </c>
      <c r="E31" s="59">
        <v>163</v>
      </c>
      <c r="F31" s="94">
        <v>177</v>
      </c>
      <c r="G31" s="95" t="s">
        <v>74</v>
      </c>
      <c r="H31" s="71">
        <v>45051</v>
      </c>
    </row>
    <row r="32" spans="2:10" ht="42" customHeight="1" x14ac:dyDescent="0.25">
      <c r="B32" s="70">
        <f t="shared" ref="B32:B35" si="4">1+B31</f>
        <v>3</v>
      </c>
      <c r="C32" s="57" t="s">
        <v>73</v>
      </c>
      <c r="D32" s="58">
        <f t="shared" si="3"/>
        <v>96</v>
      </c>
      <c r="E32" s="58">
        <v>47</v>
      </c>
      <c r="F32" s="91">
        <v>49</v>
      </c>
      <c r="G32" s="92" t="s">
        <v>74</v>
      </c>
      <c r="H32" s="93">
        <v>45057</v>
      </c>
    </row>
    <row r="33" spans="2:10" ht="47.25" customHeight="1" x14ac:dyDescent="0.25">
      <c r="B33" s="89">
        <f t="shared" si="4"/>
        <v>4</v>
      </c>
      <c r="C33" s="90" t="s">
        <v>73</v>
      </c>
      <c r="D33" s="88">
        <f t="shared" si="3"/>
        <v>64</v>
      </c>
      <c r="E33" s="88">
        <v>26</v>
      </c>
      <c r="F33" s="79">
        <v>38</v>
      </c>
      <c r="G33" s="81" t="s">
        <v>74</v>
      </c>
      <c r="H33" s="67">
        <v>45062</v>
      </c>
    </row>
    <row r="34" spans="2:10" ht="47.25" customHeight="1" x14ac:dyDescent="0.25">
      <c r="B34" s="70">
        <f t="shared" si="4"/>
        <v>5</v>
      </c>
      <c r="C34" s="66" t="s">
        <v>73</v>
      </c>
      <c r="D34" s="59">
        <f t="shared" si="3"/>
        <v>31</v>
      </c>
      <c r="E34" s="59">
        <v>13</v>
      </c>
      <c r="F34" s="86">
        <v>18</v>
      </c>
      <c r="G34" s="82" t="s">
        <v>74</v>
      </c>
      <c r="H34" s="87">
        <v>45063</v>
      </c>
      <c r="J34" s="4"/>
    </row>
    <row r="35" spans="2:10" ht="47.25" customHeight="1" x14ac:dyDescent="0.25">
      <c r="B35" s="89">
        <f t="shared" si="4"/>
        <v>6</v>
      </c>
      <c r="C35" s="90" t="s">
        <v>73</v>
      </c>
      <c r="D35" s="83">
        <f t="shared" si="3"/>
        <v>65</v>
      </c>
      <c r="E35" s="83">
        <v>39</v>
      </c>
      <c r="F35" s="80">
        <v>26</v>
      </c>
      <c r="G35" s="85" t="s">
        <v>74</v>
      </c>
      <c r="H35" s="69">
        <v>45064</v>
      </c>
    </row>
    <row r="36" spans="2:10" ht="93.75" customHeight="1" x14ac:dyDescent="0.25">
      <c r="B36" s="70">
        <f>+B35+1</f>
        <v>7</v>
      </c>
      <c r="C36" s="57" t="s">
        <v>84</v>
      </c>
      <c r="D36" s="59">
        <f>+E36+F36</f>
        <v>84</v>
      </c>
      <c r="E36" s="59">
        <v>36</v>
      </c>
      <c r="F36" s="59">
        <v>48</v>
      </c>
      <c r="G36" s="72" t="s">
        <v>85</v>
      </c>
      <c r="H36" s="71">
        <v>45070</v>
      </c>
    </row>
    <row r="37" spans="2:10" ht="84.75" customHeight="1" x14ac:dyDescent="0.25">
      <c r="B37" s="70">
        <f t="shared" ref="B37:B40" si="5">+B36+1</f>
        <v>8</v>
      </c>
      <c r="C37" s="57" t="s">
        <v>86</v>
      </c>
      <c r="D37" s="59">
        <f t="shared" ref="D37:D40" si="6">+E37+F37</f>
        <v>46</v>
      </c>
      <c r="E37" s="59">
        <v>18</v>
      </c>
      <c r="F37" s="59">
        <v>28</v>
      </c>
      <c r="G37" s="72" t="s">
        <v>87</v>
      </c>
      <c r="H37" s="71">
        <v>45071</v>
      </c>
    </row>
    <row r="38" spans="2:10" ht="63" customHeight="1" x14ac:dyDescent="0.25">
      <c r="B38" s="74">
        <f t="shared" si="5"/>
        <v>9</v>
      </c>
      <c r="C38" s="73" t="s">
        <v>88</v>
      </c>
      <c r="D38" s="59">
        <f t="shared" si="6"/>
        <v>117</v>
      </c>
      <c r="E38" s="59">
        <v>49</v>
      </c>
      <c r="F38" s="59">
        <v>68</v>
      </c>
      <c r="G38" s="72" t="s">
        <v>89</v>
      </c>
      <c r="H38" s="71">
        <v>45075</v>
      </c>
    </row>
    <row r="39" spans="2:10" ht="47.25" customHeight="1" x14ac:dyDescent="0.25">
      <c r="B39" s="75">
        <f t="shared" si="5"/>
        <v>10</v>
      </c>
      <c r="C39" s="66" t="s">
        <v>90</v>
      </c>
      <c r="D39" s="59">
        <f t="shared" si="6"/>
        <v>62</v>
      </c>
      <c r="E39" s="59">
        <v>34</v>
      </c>
      <c r="F39" s="59">
        <v>28</v>
      </c>
      <c r="G39" s="77" t="s">
        <v>91</v>
      </c>
      <c r="H39" s="76">
        <v>45076</v>
      </c>
    </row>
    <row r="40" spans="2:10" ht="47.25" customHeight="1" x14ac:dyDescent="0.25">
      <c r="B40" s="74">
        <f t="shared" si="5"/>
        <v>11</v>
      </c>
      <c r="C40" s="66" t="s">
        <v>92</v>
      </c>
      <c r="D40" s="59">
        <f t="shared" si="6"/>
        <v>24</v>
      </c>
      <c r="E40" s="59">
        <v>16</v>
      </c>
      <c r="F40" s="59">
        <v>8</v>
      </c>
      <c r="G40" s="72" t="s">
        <v>93</v>
      </c>
      <c r="H40" s="71">
        <v>45077</v>
      </c>
    </row>
    <row r="41" spans="2:10" ht="30.75" customHeight="1" x14ac:dyDescent="0.25">
      <c r="B41" s="158" t="s">
        <v>94</v>
      </c>
      <c r="C41" s="159"/>
      <c r="D41" s="61">
        <f>SUM(D30:D40)</f>
        <v>929</v>
      </c>
      <c r="E41" s="61">
        <f>SUM(E30:E40)</f>
        <v>441</v>
      </c>
      <c r="F41" s="99">
        <f>SUM(F30:F40)</f>
        <v>488</v>
      </c>
      <c r="G41" s="100"/>
      <c r="H41" s="101"/>
    </row>
    <row r="44" spans="2:10" x14ac:dyDescent="0.25">
      <c r="D44" s="2" t="s">
        <v>75</v>
      </c>
      <c r="E44" s="1"/>
    </row>
    <row r="45" spans="2:10" x14ac:dyDescent="0.25">
      <c r="B45" s="165" t="s">
        <v>1</v>
      </c>
      <c r="C45" s="151" t="s">
        <v>2</v>
      </c>
      <c r="D45" s="161" t="s">
        <v>3</v>
      </c>
      <c r="E45" s="155" t="s">
        <v>4</v>
      </c>
      <c r="F45" s="156"/>
      <c r="G45" s="161" t="s">
        <v>5</v>
      </c>
      <c r="H45" s="168" t="s">
        <v>6</v>
      </c>
    </row>
    <row r="46" spans="2:10" x14ac:dyDescent="0.25">
      <c r="B46" s="166"/>
      <c r="C46" s="152"/>
      <c r="D46" s="167"/>
      <c r="E46" s="96" t="s">
        <v>7</v>
      </c>
      <c r="F46" s="96" t="s">
        <v>8</v>
      </c>
      <c r="G46" s="167"/>
      <c r="H46" s="167"/>
    </row>
    <row r="47" spans="2:10" ht="32.25" customHeight="1" x14ac:dyDescent="0.25">
      <c r="B47" s="59">
        <v>1</v>
      </c>
      <c r="C47" s="97" t="s">
        <v>50</v>
      </c>
      <c r="D47" s="98">
        <f>+E47+F47</f>
        <v>118</v>
      </c>
      <c r="E47" s="98">
        <v>54</v>
      </c>
      <c r="F47" s="98">
        <v>64</v>
      </c>
      <c r="G47" s="97" t="s">
        <v>100</v>
      </c>
      <c r="H47" s="104">
        <v>45078</v>
      </c>
    </row>
    <row r="48" spans="2:10" ht="81.75" customHeight="1" x14ac:dyDescent="0.25">
      <c r="B48" s="59">
        <f>1+B47</f>
        <v>2</v>
      </c>
      <c r="C48" s="97" t="s">
        <v>95</v>
      </c>
      <c r="D48" s="98">
        <f>+E48+F48</f>
        <v>265</v>
      </c>
      <c r="E48" s="98">
        <v>137</v>
      </c>
      <c r="F48" s="98">
        <v>128</v>
      </c>
      <c r="G48" s="72" t="s">
        <v>99</v>
      </c>
      <c r="H48" s="105" t="s">
        <v>96</v>
      </c>
    </row>
    <row r="49" spans="2:9" ht="77.25" customHeight="1" x14ac:dyDescent="0.25">
      <c r="B49" s="59">
        <f t="shared" ref="B49:B51" si="7">1+B48</f>
        <v>3</v>
      </c>
      <c r="C49" s="97" t="s">
        <v>97</v>
      </c>
      <c r="D49" s="98">
        <f t="shared" ref="D49:D51" si="8">+E49+F49</f>
        <v>175</v>
      </c>
      <c r="E49" s="98">
        <v>77</v>
      </c>
      <c r="F49" s="98">
        <v>98</v>
      </c>
      <c r="G49" s="72" t="s">
        <v>101</v>
      </c>
      <c r="H49" s="105" t="s">
        <v>98</v>
      </c>
    </row>
    <row r="50" spans="2:9" ht="30" x14ac:dyDescent="0.25">
      <c r="B50" s="59">
        <f t="shared" si="7"/>
        <v>4</v>
      </c>
      <c r="C50" s="103" t="s">
        <v>102</v>
      </c>
      <c r="D50" s="98">
        <f t="shared" si="8"/>
        <v>62</v>
      </c>
      <c r="E50" s="98">
        <v>26</v>
      </c>
      <c r="F50" s="98">
        <v>36</v>
      </c>
      <c r="G50" s="97" t="s">
        <v>103</v>
      </c>
      <c r="H50" s="71">
        <v>45091</v>
      </c>
    </row>
    <row r="51" spans="2:9" ht="54.75" customHeight="1" x14ac:dyDescent="0.25">
      <c r="B51" s="59">
        <f t="shared" si="7"/>
        <v>5</v>
      </c>
      <c r="C51" s="102" t="s">
        <v>104</v>
      </c>
      <c r="D51" s="98">
        <f t="shared" si="8"/>
        <v>80</v>
      </c>
      <c r="E51" s="84">
        <v>42</v>
      </c>
      <c r="F51" s="84">
        <v>38</v>
      </c>
      <c r="G51" s="102" t="s">
        <v>105</v>
      </c>
      <c r="H51" s="76">
        <v>45105</v>
      </c>
    </row>
    <row r="52" spans="2:9" ht="29.25" customHeight="1" x14ac:dyDescent="0.25">
      <c r="B52" s="158" t="s">
        <v>110</v>
      </c>
      <c r="C52" s="159"/>
      <c r="D52" s="61">
        <f>+E52+F52</f>
        <v>700</v>
      </c>
      <c r="E52" s="99">
        <f>SUM(E45:E51)</f>
        <v>336</v>
      </c>
      <c r="F52" s="99">
        <f>SUM(F45:F51)</f>
        <v>364</v>
      </c>
      <c r="G52" s="101"/>
      <c r="H52" s="101"/>
    </row>
    <row r="56" spans="2:9" x14ac:dyDescent="0.25">
      <c r="C56" s="160" t="s">
        <v>76</v>
      </c>
      <c r="D56" s="160"/>
      <c r="E56" s="160"/>
      <c r="F56" s="160"/>
      <c r="G56" s="160"/>
    </row>
    <row r="58" spans="2:9" ht="29.25" customHeight="1" x14ac:dyDescent="0.25">
      <c r="C58" s="7" t="s">
        <v>10</v>
      </c>
      <c r="D58" s="8" t="s">
        <v>12</v>
      </c>
      <c r="E58" s="8" t="s">
        <v>109</v>
      </c>
      <c r="F58" s="7" t="s">
        <v>13</v>
      </c>
      <c r="G58" s="7" t="s">
        <v>14</v>
      </c>
    </row>
    <row r="59" spans="2:9" x14ac:dyDescent="0.25">
      <c r="C59" s="9" t="s">
        <v>77</v>
      </c>
      <c r="D59" s="10">
        <f>+B23</f>
        <v>8</v>
      </c>
      <c r="E59" s="10">
        <f>+F59+G59</f>
        <v>887</v>
      </c>
      <c r="F59" s="10">
        <f t="shared" ref="F59:G59" si="9">+E24</f>
        <v>319</v>
      </c>
      <c r="G59" s="10">
        <f t="shared" si="9"/>
        <v>568</v>
      </c>
    </row>
    <row r="60" spans="2:9" x14ac:dyDescent="0.25">
      <c r="C60" s="9" t="s">
        <v>78</v>
      </c>
      <c r="D60" s="10">
        <v>11</v>
      </c>
      <c r="E60" s="10">
        <f t="shared" ref="E60:E61" si="10">+F60+G60</f>
        <v>929</v>
      </c>
      <c r="F60" s="10">
        <f t="shared" ref="F60:G60" si="11">+E41</f>
        <v>441</v>
      </c>
      <c r="G60" s="106">
        <f t="shared" si="11"/>
        <v>488</v>
      </c>
    </row>
    <row r="61" spans="2:9" x14ac:dyDescent="0.25">
      <c r="C61" s="9" t="s">
        <v>79</v>
      </c>
      <c r="D61" s="10">
        <f>+B51</f>
        <v>5</v>
      </c>
      <c r="E61" s="10">
        <f t="shared" si="10"/>
        <v>700</v>
      </c>
      <c r="F61" s="10">
        <f t="shared" ref="F61:G61" si="12">+E52</f>
        <v>336</v>
      </c>
      <c r="G61" s="106">
        <f t="shared" si="12"/>
        <v>364</v>
      </c>
    </row>
    <row r="62" spans="2:9" x14ac:dyDescent="0.25">
      <c r="C62" s="11" t="s">
        <v>15</v>
      </c>
      <c r="D62" s="12">
        <f>SUM(D59:D61)</f>
        <v>24</v>
      </c>
      <c r="E62" s="131">
        <f>SUM(E59:E61)</f>
        <v>2516</v>
      </c>
      <c r="F62" s="132">
        <f>SUM(F59:F61)</f>
        <v>1096</v>
      </c>
      <c r="G62" s="133">
        <f>SUM(G59:G61)</f>
        <v>1420</v>
      </c>
      <c r="H62" s="6"/>
      <c r="I62" s="6"/>
    </row>
    <row r="83" spans="1:9" ht="23.25" x14ac:dyDescent="0.35">
      <c r="A83" s="5" t="s">
        <v>16</v>
      </c>
      <c r="B83" s="38"/>
    </row>
    <row r="85" spans="1:9" ht="15.75" x14ac:dyDescent="0.25">
      <c r="D85" s="163" t="str">
        <f>+$C$56</f>
        <v>Resumen del trimestre abril-junio 2023</v>
      </c>
      <c r="E85" s="163"/>
      <c r="F85" s="163"/>
      <c r="G85" s="163"/>
      <c r="H85" s="163"/>
      <c r="I85" s="149"/>
    </row>
    <row r="86" spans="1:9" ht="48" customHeight="1" x14ac:dyDescent="0.25">
      <c r="D86" s="39" t="s">
        <v>10</v>
      </c>
      <c r="E86" s="39" t="s">
        <v>106</v>
      </c>
      <c r="F86" s="39" t="s">
        <v>17</v>
      </c>
      <c r="G86" s="39" t="s">
        <v>18</v>
      </c>
      <c r="H86" s="39" t="s">
        <v>107</v>
      </c>
    </row>
    <row r="87" spans="1:9" ht="15.75" x14ac:dyDescent="0.25">
      <c r="D87" s="37" t="str">
        <f>+$C$59</f>
        <v>Abril</v>
      </c>
      <c r="E87" s="37">
        <v>2</v>
      </c>
      <c r="F87" s="37">
        <v>0</v>
      </c>
      <c r="G87" s="37">
        <v>1</v>
      </c>
      <c r="H87" s="37">
        <v>0</v>
      </c>
    </row>
    <row r="88" spans="1:9" ht="15.75" x14ac:dyDescent="0.25">
      <c r="D88" s="37" t="str">
        <f>+$C$60</f>
        <v>Mayo</v>
      </c>
      <c r="E88" s="37">
        <v>1</v>
      </c>
      <c r="F88" s="37" t="s">
        <v>19</v>
      </c>
      <c r="G88" s="37">
        <v>0</v>
      </c>
      <c r="H88" s="37">
        <v>1</v>
      </c>
    </row>
    <row r="89" spans="1:9" ht="15.75" x14ac:dyDescent="0.25">
      <c r="D89" s="37" t="str">
        <f>+$C$61</f>
        <v>Junio</v>
      </c>
      <c r="E89" s="37">
        <v>0</v>
      </c>
      <c r="F89" s="37">
        <v>0</v>
      </c>
      <c r="G89" s="37">
        <v>0</v>
      </c>
      <c r="H89" s="37">
        <v>0</v>
      </c>
    </row>
    <row r="90" spans="1:9" x14ac:dyDescent="0.25">
      <c r="D90" s="1" t="s">
        <v>15</v>
      </c>
      <c r="E90" s="6">
        <f>SUM(E87:E89)</f>
        <v>3</v>
      </c>
      <c r="F90" s="6">
        <f>SUM(F87:F89)</f>
        <v>0</v>
      </c>
      <c r="G90" s="6">
        <f>SUM(G87:G89)</f>
        <v>1</v>
      </c>
      <c r="H90" s="6">
        <f>SUM(H87:H89)</f>
        <v>1</v>
      </c>
    </row>
    <row r="93" spans="1:9" ht="15.75" x14ac:dyDescent="0.25">
      <c r="D93" s="157" t="s">
        <v>108</v>
      </c>
      <c r="E93" s="157"/>
      <c r="F93" s="157"/>
      <c r="G93" s="157"/>
    </row>
    <row r="94" spans="1:9" ht="15.75" x14ac:dyDescent="0.25">
      <c r="D94" s="39" t="s">
        <v>10</v>
      </c>
      <c r="E94" s="39" t="s">
        <v>11</v>
      </c>
    </row>
    <row r="95" spans="1:9" ht="15.75" x14ac:dyDescent="0.25">
      <c r="D95" s="37" t="str">
        <f>+$C$59</f>
        <v>Abril</v>
      </c>
      <c r="E95" s="37">
        <v>15</v>
      </c>
    </row>
    <row r="96" spans="1:9" ht="15.75" x14ac:dyDescent="0.25">
      <c r="D96" s="37" t="str">
        <f>+$C$60</f>
        <v>Mayo</v>
      </c>
      <c r="E96" s="37">
        <v>0</v>
      </c>
    </row>
    <row r="97" spans="4:5" ht="15.75" x14ac:dyDescent="0.25">
      <c r="D97" s="37" t="str">
        <f>+$C$61</f>
        <v>Junio</v>
      </c>
      <c r="E97" s="37">
        <v>5</v>
      </c>
    </row>
    <row r="98" spans="4:5" x14ac:dyDescent="0.25">
      <c r="D98" s="68" t="s">
        <v>111</v>
      </c>
      <c r="E98" s="6">
        <f>SUM(E95:E97)</f>
        <v>20</v>
      </c>
    </row>
    <row r="116" spans="1:4" ht="23.25" x14ac:dyDescent="0.35">
      <c r="A116" s="146" t="s">
        <v>45</v>
      </c>
      <c r="B116" s="146"/>
      <c r="C116" s="146"/>
    </row>
    <row r="119" spans="1:4" ht="15.75" thickBot="1" x14ac:dyDescent="0.3">
      <c r="C119" s="13">
        <v>45017</v>
      </c>
    </row>
    <row r="120" spans="1:4" ht="16.5" thickBot="1" x14ac:dyDescent="0.3">
      <c r="C120" s="14" t="s">
        <v>20</v>
      </c>
      <c r="D120" s="15" t="s">
        <v>11</v>
      </c>
    </row>
    <row r="121" spans="1:4" ht="16.5" thickBot="1" x14ac:dyDescent="0.3">
      <c r="C121" s="113" t="s">
        <v>112</v>
      </c>
      <c r="D121" s="114">
        <v>11</v>
      </c>
    </row>
    <row r="122" spans="1:4" ht="16.5" thickBot="1" x14ac:dyDescent="0.3">
      <c r="C122" s="115" t="s">
        <v>113</v>
      </c>
      <c r="D122" s="114">
        <v>2</v>
      </c>
    </row>
    <row r="123" spans="1:4" ht="16.5" thickBot="1" x14ac:dyDescent="0.3">
      <c r="C123" s="115" t="s">
        <v>21</v>
      </c>
      <c r="D123" s="114">
        <v>3</v>
      </c>
    </row>
    <row r="124" spans="1:4" ht="16.5" thickBot="1" x14ac:dyDescent="0.3">
      <c r="C124" s="116" t="s">
        <v>22</v>
      </c>
      <c r="D124" s="114">
        <v>10</v>
      </c>
    </row>
    <row r="125" spans="1:4" ht="16.5" thickBot="1" x14ac:dyDescent="0.3">
      <c r="C125" s="116" t="s">
        <v>114</v>
      </c>
      <c r="D125" s="114">
        <v>10</v>
      </c>
    </row>
    <row r="126" spans="1:4" ht="16.5" thickBot="1" x14ac:dyDescent="0.3">
      <c r="C126" s="16" t="s">
        <v>15</v>
      </c>
      <c r="D126" s="17">
        <f>SUM(D121:D125)</f>
        <v>36</v>
      </c>
    </row>
    <row r="135" spans="3:4" ht="15.75" thickBot="1" x14ac:dyDescent="0.3">
      <c r="C135" s="13">
        <v>45047</v>
      </c>
    </row>
    <row r="136" spans="3:4" ht="16.5" thickBot="1" x14ac:dyDescent="0.3">
      <c r="C136" s="14" t="s">
        <v>20</v>
      </c>
      <c r="D136" s="15" t="s">
        <v>11</v>
      </c>
    </row>
    <row r="137" spans="3:4" ht="16.5" thickBot="1" x14ac:dyDescent="0.3">
      <c r="C137" s="113" t="s">
        <v>112</v>
      </c>
      <c r="D137" s="114">
        <v>39</v>
      </c>
    </row>
    <row r="138" spans="3:4" ht="16.5" thickBot="1" x14ac:dyDescent="0.3">
      <c r="C138" s="115" t="s">
        <v>113</v>
      </c>
      <c r="D138" s="114">
        <v>4</v>
      </c>
    </row>
    <row r="139" spans="3:4" ht="16.5" thickBot="1" x14ac:dyDescent="0.3">
      <c r="C139" s="115" t="s">
        <v>21</v>
      </c>
      <c r="D139" s="114">
        <v>0</v>
      </c>
    </row>
    <row r="140" spans="3:4" ht="16.5" thickBot="1" x14ac:dyDescent="0.3">
      <c r="C140" s="116" t="s">
        <v>22</v>
      </c>
      <c r="D140" s="114">
        <v>9</v>
      </c>
    </row>
    <row r="141" spans="3:4" ht="16.5" thickBot="1" x14ac:dyDescent="0.3">
      <c r="C141" s="116" t="s">
        <v>114</v>
      </c>
      <c r="D141" s="114">
        <v>12</v>
      </c>
    </row>
    <row r="142" spans="3:4" ht="16.5" thickBot="1" x14ac:dyDescent="0.3">
      <c r="C142" s="109" t="s">
        <v>15</v>
      </c>
      <c r="D142" s="110">
        <f>SUM(D137:D141)</f>
        <v>64</v>
      </c>
    </row>
    <row r="149" spans="3:4" ht="15.75" thickBot="1" x14ac:dyDescent="0.3">
      <c r="C149" s="13">
        <v>45078</v>
      </c>
    </row>
    <row r="150" spans="3:4" ht="16.5" thickBot="1" x14ac:dyDescent="0.3">
      <c r="C150" s="14" t="s">
        <v>20</v>
      </c>
      <c r="D150" s="15" t="s">
        <v>11</v>
      </c>
    </row>
    <row r="151" spans="3:4" ht="16.5" thickBot="1" x14ac:dyDescent="0.3">
      <c r="C151" s="113" t="s">
        <v>112</v>
      </c>
      <c r="D151" s="114">
        <v>49</v>
      </c>
    </row>
    <row r="152" spans="3:4" ht="16.5" thickBot="1" x14ac:dyDescent="0.3">
      <c r="C152" s="115" t="s">
        <v>113</v>
      </c>
      <c r="D152" s="114">
        <v>4</v>
      </c>
    </row>
    <row r="153" spans="3:4" ht="16.5" thickBot="1" x14ac:dyDescent="0.3">
      <c r="C153" s="115" t="s">
        <v>21</v>
      </c>
      <c r="D153" s="114">
        <v>0</v>
      </c>
    </row>
    <row r="154" spans="3:4" ht="16.5" thickBot="1" x14ac:dyDescent="0.3">
      <c r="C154" s="116" t="s">
        <v>22</v>
      </c>
      <c r="D154" s="114">
        <v>20</v>
      </c>
    </row>
    <row r="155" spans="3:4" ht="16.5" thickBot="1" x14ac:dyDescent="0.3">
      <c r="C155" s="116" t="s">
        <v>114</v>
      </c>
      <c r="D155" s="114">
        <v>8</v>
      </c>
    </row>
    <row r="156" spans="3:4" ht="16.5" thickBot="1" x14ac:dyDescent="0.3">
      <c r="C156" s="109" t="s">
        <v>15</v>
      </c>
      <c r="D156" s="110">
        <f>SUM(D151:D155)</f>
        <v>81</v>
      </c>
    </row>
    <row r="163" spans="3:8" ht="15.75" x14ac:dyDescent="0.25">
      <c r="C163" s="111" t="s">
        <v>80</v>
      </c>
    </row>
    <row r="164" spans="3:8" ht="16.5" thickBot="1" x14ac:dyDescent="0.3">
      <c r="C164" s="149" t="str">
        <f>+$D$85</f>
        <v>Resumen del trimestre abril-junio 2023</v>
      </c>
      <c r="D164" s="149"/>
      <c r="E164" s="149"/>
      <c r="F164" s="149"/>
      <c r="G164" s="149"/>
      <c r="H164" s="149"/>
    </row>
    <row r="165" spans="3:8" ht="16.5" thickBot="1" x14ac:dyDescent="0.3">
      <c r="C165" s="14" t="s">
        <v>20</v>
      </c>
      <c r="D165" s="15" t="s">
        <v>11</v>
      </c>
    </row>
    <row r="166" spans="3:8" ht="16.5" thickBot="1" x14ac:dyDescent="0.3">
      <c r="C166" s="113" t="s">
        <v>112</v>
      </c>
      <c r="D166" s="114">
        <f>+D151+D137+D121</f>
        <v>99</v>
      </c>
    </row>
    <row r="167" spans="3:8" ht="16.5" thickBot="1" x14ac:dyDescent="0.3">
      <c r="C167" s="115" t="s">
        <v>113</v>
      </c>
      <c r="D167" s="114">
        <f>+D152+D138+D122</f>
        <v>10</v>
      </c>
    </row>
    <row r="168" spans="3:8" ht="16.5" thickBot="1" x14ac:dyDescent="0.3">
      <c r="C168" s="115" t="s">
        <v>21</v>
      </c>
      <c r="D168" s="114">
        <f>+D153+D139+D123</f>
        <v>3</v>
      </c>
    </row>
    <row r="169" spans="3:8" ht="16.5" thickBot="1" x14ac:dyDescent="0.3">
      <c r="C169" s="116" t="s">
        <v>22</v>
      </c>
      <c r="D169" s="114">
        <f>+D154+D140+D124</f>
        <v>39</v>
      </c>
    </row>
    <row r="170" spans="3:8" ht="16.5" thickBot="1" x14ac:dyDescent="0.3">
      <c r="C170" s="116" t="s">
        <v>114</v>
      </c>
      <c r="D170" s="114">
        <f>+D155+D141+D125</f>
        <v>30</v>
      </c>
    </row>
    <row r="171" spans="3:8" ht="16.5" thickBot="1" x14ac:dyDescent="0.3">
      <c r="C171" s="109" t="s">
        <v>15</v>
      </c>
      <c r="D171" s="110">
        <f>SUM(D166:D170)</f>
        <v>181</v>
      </c>
    </row>
    <row r="181" spans="1:12" ht="23.25" x14ac:dyDescent="0.35">
      <c r="A181" s="5" t="s">
        <v>25</v>
      </c>
    </row>
    <row r="183" spans="1:12" x14ac:dyDescent="0.25">
      <c r="C183" s="147" t="s">
        <v>44</v>
      </c>
      <c r="D183" s="148"/>
      <c r="E183" s="31"/>
    </row>
    <row r="184" spans="1:12" ht="16.5" thickBot="1" x14ac:dyDescent="0.3">
      <c r="C184" s="149" t="str">
        <f>+$D$85</f>
        <v>Resumen del trimestre abril-junio 2023</v>
      </c>
      <c r="D184" s="149"/>
      <c r="E184" s="149"/>
      <c r="F184" s="149"/>
      <c r="G184" s="149"/>
      <c r="H184" s="149"/>
    </row>
    <row r="185" spans="1:12" ht="15.75" thickBot="1" x14ac:dyDescent="0.3">
      <c r="C185" s="18" t="s">
        <v>4</v>
      </c>
      <c r="D185" s="19" t="s">
        <v>11</v>
      </c>
      <c r="E185" s="19" t="s">
        <v>23</v>
      </c>
    </row>
    <row r="186" spans="1:12" ht="15.75" thickBot="1" x14ac:dyDescent="0.3">
      <c r="C186" s="20" t="s">
        <v>13</v>
      </c>
      <c r="D186" s="21">
        <v>1496</v>
      </c>
      <c r="E186" s="22">
        <f>+D186/D188</f>
        <v>0.67692307692307696</v>
      </c>
    </row>
    <row r="187" spans="1:12" ht="15.75" thickBot="1" x14ac:dyDescent="0.3">
      <c r="C187" s="20" t="s">
        <v>14</v>
      </c>
      <c r="D187" s="21">
        <v>714</v>
      </c>
      <c r="E187" s="22">
        <f>+D187/D188</f>
        <v>0.32307692307692309</v>
      </c>
    </row>
    <row r="188" spans="1:12" ht="15" customHeight="1" thickBot="1" x14ac:dyDescent="0.3">
      <c r="C188" s="23" t="s">
        <v>24</v>
      </c>
      <c r="D188" s="24">
        <f>SUM(D186:D187)</f>
        <v>2210</v>
      </c>
      <c r="E188" s="112">
        <f>SUM(E186:E187)</f>
        <v>1</v>
      </c>
      <c r="F188" s="31"/>
      <c r="G188" s="31"/>
      <c r="H188" s="31"/>
      <c r="I188" s="31"/>
      <c r="J188" s="31"/>
      <c r="K188" s="31"/>
      <c r="L188" s="31"/>
    </row>
    <row r="189" spans="1:12" x14ac:dyDescent="0.25">
      <c r="F189" s="6"/>
      <c r="G189" s="1"/>
      <c r="H189" s="1"/>
      <c r="I189" s="1"/>
      <c r="J189" s="1"/>
      <c r="K189" s="1"/>
    </row>
    <row r="191" spans="1:12" ht="15" customHeight="1" x14ac:dyDescent="0.25"/>
    <row r="200" spans="3:8" ht="25.5" customHeight="1" x14ac:dyDescent="0.25">
      <c r="C200" s="142" t="s">
        <v>26</v>
      </c>
      <c r="D200" s="143"/>
      <c r="E200" s="143"/>
      <c r="F200" s="143"/>
    </row>
    <row r="201" spans="3:8" ht="16.5" thickBot="1" x14ac:dyDescent="0.3">
      <c r="C201" s="149" t="str">
        <f>+$D$85</f>
        <v>Resumen del trimestre abril-junio 2023</v>
      </c>
      <c r="D201" s="149"/>
      <c r="E201" s="149"/>
      <c r="F201" s="149"/>
      <c r="G201" s="149"/>
      <c r="H201" s="149"/>
    </row>
    <row r="202" spans="3:8" ht="15.75" thickBot="1" x14ac:dyDescent="0.3">
      <c r="C202" s="18" t="s">
        <v>4</v>
      </c>
      <c r="D202" s="19" t="s">
        <v>11</v>
      </c>
      <c r="E202" s="126" t="s">
        <v>23</v>
      </c>
    </row>
    <row r="203" spans="3:8" ht="15.75" thickBot="1" x14ac:dyDescent="0.3">
      <c r="C203" s="20" t="s">
        <v>13</v>
      </c>
      <c r="D203" s="124">
        <v>89</v>
      </c>
      <c r="E203" s="127">
        <v>0.6742424242424242</v>
      </c>
    </row>
    <row r="204" spans="3:8" ht="15.75" thickBot="1" x14ac:dyDescent="0.3">
      <c r="C204" s="20" t="s">
        <v>14</v>
      </c>
      <c r="D204" s="124">
        <v>43</v>
      </c>
      <c r="E204" s="127">
        <v>0.32575757575757575</v>
      </c>
    </row>
    <row r="205" spans="3:8" ht="15.75" thickBot="1" x14ac:dyDescent="0.3">
      <c r="C205" s="23" t="s">
        <v>24</v>
      </c>
      <c r="D205" s="125">
        <f>SUM(D203:D204)</f>
        <v>132</v>
      </c>
      <c r="E205" s="128">
        <f>SUM(E203:E204)</f>
        <v>1</v>
      </c>
    </row>
    <row r="214" spans="3:7" x14ac:dyDescent="0.25">
      <c r="C214" s="144" t="s">
        <v>121</v>
      </c>
      <c r="D214" s="145"/>
      <c r="E214" s="145"/>
      <c r="F214" s="145"/>
      <c r="G214" s="145"/>
    </row>
    <row r="215" spans="3:7" x14ac:dyDescent="0.25">
      <c r="C215" s="140" t="str">
        <f>+$C$201</f>
        <v>Resumen del trimestre abril-junio 2023</v>
      </c>
      <c r="D215" s="141"/>
      <c r="E215" s="141"/>
    </row>
    <row r="216" spans="3:7" x14ac:dyDescent="0.25">
      <c r="C216" s="11" t="s">
        <v>20</v>
      </c>
      <c r="D216" s="11" t="s">
        <v>11</v>
      </c>
      <c r="E216" s="11" t="s">
        <v>23</v>
      </c>
    </row>
    <row r="217" spans="3:7" x14ac:dyDescent="0.25">
      <c r="C217" s="33" t="s">
        <v>27</v>
      </c>
      <c r="D217" s="120">
        <v>1469</v>
      </c>
      <c r="E217" s="121">
        <f>+D217/D229</f>
        <v>0.54670636397469297</v>
      </c>
    </row>
    <row r="218" spans="3:7" x14ac:dyDescent="0.25">
      <c r="C218" s="33" t="s">
        <v>30</v>
      </c>
      <c r="D218" s="120">
        <v>281</v>
      </c>
      <c r="E218" s="121">
        <f>+D218/D229</f>
        <v>0.10457759583178265</v>
      </c>
    </row>
    <row r="219" spans="3:7" x14ac:dyDescent="0.25">
      <c r="C219" s="33" t="s">
        <v>29</v>
      </c>
      <c r="D219" s="120">
        <v>261</v>
      </c>
      <c r="E219" s="121">
        <f>+D219/D229</f>
        <v>9.7134350576851505E-2</v>
      </c>
    </row>
    <row r="220" spans="3:7" x14ac:dyDescent="0.25">
      <c r="C220" s="33" t="s">
        <v>28</v>
      </c>
      <c r="D220" s="120">
        <v>165</v>
      </c>
      <c r="E220" s="121">
        <f>+D220/D229</f>
        <v>6.1406773353181988E-2</v>
      </c>
    </row>
    <row r="221" spans="3:7" x14ac:dyDescent="0.25">
      <c r="C221" s="33" t="s">
        <v>31</v>
      </c>
      <c r="D221" s="120">
        <v>150</v>
      </c>
      <c r="E221" s="121">
        <f>+D221/D229</f>
        <v>5.5824339411983621E-2</v>
      </c>
    </row>
    <row r="222" spans="3:7" x14ac:dyDescent="0.25">
      <c r="C222" s="33" t="s">
        <v>34</v>
      </c>
      <c r="D222" s="120">
        <v>81</v>
      </c>
      <c r="E222" s="121">
        <f>+D222/D229</f>
        <v>3.0145143282471157E-2</v>
      </c>
    </row>
    <row r="223" spans="3:7" x14ac:dyDescent="0.25">
      <c r="C223" s="33" t="s">
        <v>35</v>
      </c>
      <c r="D223" s="120">
        <v>69</v>
      </c>
      <c r="E223" s="121">
        <f>+D223/D229</f>
        <v>2.5679196129512468E-2</v>
      </c>
    </row>
    <row r="224" spans="3:7" x14ac:dyDescent="0.25">
      <c r="C224" s="33" t="s">
        <v>33</v>
      </c>
      <c r="D224" s="120">
        <v>62</v>
      </c>
      <c r="E224" s="121">
        <f>+D224/D229</f>
        <v>2.3074060290286566E-2</v>
      </c>
    </row>
    <row r="225" spans="3:6" x14ac:dyDescent="0.25">
      <c r="C225" s="33" t="s">
        <v>118</v>
      </c>
      <c r="D225" s="120">
        <v>44</v>
      </c>
      <c r="E225" s="121">
        <f>+D225/D229</f>
        <v>1.6375139560848531E-2</v>
      </c>
    </row>
    <row r="226" spans="3:6" x14ac:dyDescent="0.25">
      <c r="C226" s="33" t="s">
        <v>32</v>
      </c>
      <c r="D226" s="120">
        <v>36</v>
      </c>
      <c r="E226" s="121">
        <f>+D226/D229</f>
        <v>1.339784145887607E-2</v>
      </c>
    </row>
    <row r="227" spans="3:6" x14ac:dyDescent="0.25">
      <c r="C227" s="33" t="s">
        <v>119</v>
      </c>
      <c r="D227" s="120">
        <v>35</v>
      </c>
      <c r="E227" s="121">
        <f>+D227/D229</f>
        <v>1.3025679196129512E-2</v>
      </c>
    </row>
    <row r="228" spans="3:6" x14ac:dyDescent="0.25">
      <c r="C228" s="33" t="s">
        <v>120</v>
      </c>
      <c r="D228" s="120">
        <v>34</v>
      </c>
      <c r="E228" s="121">
        <f>+D228/D229</f>
        <v>1.2653516933382954E-2</v>
      </c>
    </row>
    <row r="229" spans="3:6" x14ac:dyDescent="0.25">
      <c r="C229" s="25" t="s">
        <v>24</v>
      </c>
      <c r="D229" s="122">
        <f>SUM(D217:D228)</f>
        <v>2687</v>
      </c>
      <c r="E229" s="123">
        <f>SUM(E217:E228)</f>
        <v>1</v>
      </c>
    </row>
    <row r="230" spans="3:6" x14ac:dyDescent="0.25">
      <c r="C230" s="41"/>
      <c r="D230" s="42"/>
      <c r="E230" s="43"/>
    </row>
    <row r="236" spans="3:6" hidden="1" x14ac:dyDescent="0.25"/>
    <row r="237" spans="3:6" hidden="1" x14ac:dyDescent="0.25"/>
    <row r="238" spans="3:6" hidden="1" x14ac:dyDescent="0.25">
      <c r="C238" s="1" t="s">
        <v>122</v>
      </c>
      <c r="D238" s="1"/>
    </row>
    <row r="239" spans="3:6" hidden="1" x14ac:dyDescent="0.25">
      <c r="C239" s="140" t="str">
        <f>+$C$201</f>
        <v>Resumen del trimestre abril-junio 2023</v>
      </c>
      <c r="D239" s="141"/>
      <c r="E239" s="150"/>
      <c r="F239" s="1"/>
    </row>
    <row r="240" spans="3:6" hidden="1" x14ac:dyDescent="0.25">
      <c r="C240" s="11" t="s">
        <v>10</v>
      </c>
      <c r="D240" s="11" t="s">
        <v>123</v>
      </c>
      <c r="E240" s="11" t="s">
        <v>124</v>
      </c>
    </row>
    <row r="241" spans="3:13" ht="15.75" hidden="1" x14ac:dyDescent="0.25">
      <c r="C241" s="37" t="str">
        <f>+$C$59</f>
        <v>Abril</v>
      </c>
      <c r="D241" s="9">
        <v>13189</v>
      </c>
      <c r="E241" s="9">
        <v>13189</v>
      </c>
    </row>
    <row r="242" spans="3:13" ht="15.75" hidden="1" x14ac:dyDescent="0.25">
      <c r="C242" s="37" t="str">
        <f>+$C$60</f>
        <v>Mayo</v>
      </c>
      <c r="D242" s="9">
        <v>2283</v>
      </c>
      <c r="E242" s="9">
        <v>2283</v>
      </c>
      <c r="M242" s="129"/>
    </row>
    <row r="243" spans="3:13" ht="15.75" hidden="1" x14ac:dyDescent="0.25">
      <c r="C243" s="37" t="str">
        <f>+$C$61</f>
        <v>Junio</v>
      </c>
      <c r="D243" s="9">
        <v>533</v>
      </c>
      <c r="E243" s="9">
        <v>533</v>
      </c>
    </row>
    <row r="244" spans="3:13" hidden="1" x14ac:dyDescent="0.25">
      <c r="C244" s="27" t="s">
        <v>24</v>
      </c>
      <c r="D244" s="26">
        <f>SUM(D241:D243)</f>
        <v>16005</v>
      </c>
      <c r="E244" s="26">
        <f>SUM(E241:E243)</f>
        <v>16005</v>
      </c>
    </row>
    <row r="245" spans="3:13" hidden="1" x14ac:dyDescent="0.25"/>
    <row r="246" spans="3:13" hidden="1" x14ac:dyDescent="0.25"/>
    <row r="250" spans="3:13" x14ac:dyDescent="0.25">
      <c r="C250" s="1" t="s">
        <v>38</v>
      </c>
      <c r="D250" s="1"/>
    </row>
    <row r="251" spans="3:13" x14ac:dyDescent="0.25">
      <c r="C251" s="140" t="str">
        <f>+$C$201</f>
        <v>Resumen del trimestre abril-junio 2023</v>
      </c>
      <c r="D251" s="141"/>
      <c r="E251" s="141"/>
    </row>
    <row r="252" spans="3:13" ht="25.5" x14ac:dyDescent="0.25">
      <c r="C252" s="28" t="s">
        <v>10</v>
      </c>
      <c r="D252" s="28" t="s">
        <v>36</v>
      </c>
      <c r="E252" s="29" t="s">
        <v>37</v>
      </c>
    </row>
    <row r="253" spans="3:13" ht="15.75" x14ac:dyDescent="0.25">
      <c r="C253" s="37" t="str">
        <f>+$C$59</f>
        <v>Abril</v>
      </c>
      <c r="D253" s="134">
        <f>+D277</f>
        <v>13055</v>
      </c>
      <c r="E253" s="130">
        <v>2.6904332129963899</v>
      </c>
    </row>
    <row r="254" spans="3:13" ht="15.75" x14ac:dyDescent="0.25">
      <c r="C254" s="37" t="str">
        <f>+$C$60</f>
        <v>Mayo</v>
      </c>
      <c r="D254" s="134">
        <f>+D297</f>
        <v>3248</v>
      </c>
      <c r="E254" s="130">
        <v>1.8885017421602788</v>
      </c>
    </row>
    <row r="255" spans="3:13" ht="15.75" x14ac:dyDescent="0.25">
      <c r="C255" s="37" t="str">
        <f>+$C$61</f>
        <v>Junio</v>
      </c>
      <c r="D255" s="134">
        <f>+D315</f>
        <v>566</v>
      </c>
      <c r="E255" s="130">
        <v>1.2435897435897436</v>
      </c>
    </row>
    <row r="256" spans="3:13" x14ac:dyDescent="0.25">
      <c r="C256" s="25" t="s">
        <v>24</v>
      </c>
      <c r="D256" s="135">
        <f>SUM(D253:D255)</f>
        <v>16869</v>
      </c>
      <c r="E256" s="30">
        <v>1.3</v>
      </c>
    </row>
    <row r="267" spans="1:12" x14ac:dyDescent="0.25">
      <c r="L267" s="6"/>
    </row>
    <row r="268" spans="1:12" ht="23.25" x14ac:dyDescent="0.35">
      <c r="A268" s="5" t="s">
        <v>117</v>
      </c>
      <c r="L268" s="6"/>
    </row>
    <row r="269" spans="1:12" x14ac:dyDescent="0.25">
      <c r="L269" s="6"/>
    </row>
    <row r="270" spans="1:12" x14ac:dyDescent="0.25">
      <c r="E270" s="35"/>
      <c r="F270" s="35"/>
      <c r="L270" s="6"/>
    </row>
    <row r="271" spans="1:12" ht="18.75" customHeight="1" x14ac:dyDescent="0.25">
      <c r="C271" s="111" t="s">
        <v>116</v>
      </c>
      <c r="L271" s="6"/>
    </row>
    <row r="272" spans="1:12" ht="15.75" x14ac:dyDescent="0.25">
      <c r="C272" s="108" t="s">
        <v>115</v>
      </c>
      <c r="D272" s="117" t="s">
        <v>81</v>
      </c>
    </row>
    <row r="273" spans="3:12" x14ac:dyDescent="0.25">
      <c r="C273" s="32" t="s">
        <v>39</v>
      </c>
      <c r="D273" s="32" t="s">
        <v>11</v>
      </c>
    </row>
    <row r="274" spans="3:12" x14ac:dyDescent="0.25">
      <c r="C274" s="33" t="s">
        <v>41</v>
      </c>
      <c r="D274" s="118">
        <v>9995</v>
      </c>
    </row>
    <row r="275" spans="3:12" x14ac:dyDescent="0.25">
      <c r="C275" s="33" t="s">
        <v>42</v>
      </c>
      <c r="D275" s="118">
        <v>2785</v>
      </c>
    </row>
    <row r="276" spans="3:12" x14ac:dyDescent="0.25">
      <c r="C276" s="33" t="s">
        <v>43</v>
      </c>
      <c r="D276" s="118">
        <v>275</v>
      </c>
    </row>
    <row r="277" spans="3:12" x14ac:dyDescent="0.25">
      <c r="C277" s="34" t="s">
        <v>40</v>
      </c>
      <c r="D277" s="51">
        <f>SUM(D274:D276)</f>
        <v>13055</v>
      </c>
    </row>
    <row r="278" spans="3:12" x14ac:dyDescent="0.25">
      <c r="C278" s="45"/>
      <c r="D278" s="6"/>
    </row>
    <row r="279" spans="3:12" x14ac:dyDescent="0.25">
      <c r="C279" s="45"/>
      <c r="D279" s="6"/>
      <c r="L279" s="6"/>
    </row>
    <row r="280" spans="3:12" x14ac:dyDescent="0.25">
      <c r="C280" s="45"/>
      <c r="D280" s="6"/>
      <c r="L280" s="6"/>
    </row>
    <row r="281" spans="3:12" x14ac:dyDescent="0.25">
      <c r="L281" s="6"/>
    </row>
    <row r="282" spans="3:12" x14ac:dyDescent="0.25">
      <c r="L282" s="6"/>
    </row>
    <row r="283" spans="3:12" x14ac:dyDescent="0.25">
      <c r="L283" s="6"/>
    </row>
    <row r="284" spans="3:12" x14ac:dyDescent="0.25">
      <c r="L284" s="6"/>
    </row>
    <row r="285" spans="3:12" x14ac:dyDescent="0.25">
      <c r="L285" s="6"/>
    </row>
    <row r="286" spans="3:12" x14ac:dyDescent="0.25">
      <c r="L286" s="6"/>
    </row>
    <row r="287" spans="3:12" ht="15.75" x14ac:dyDescent="0.25">
      <c r="E287" s="50"/>
      <c r="F287" s="50"/>
      <c r="L287" s="6"/>
    </row>
    <row r="291" spans="3:7" ht="15.75" x14ac:dyDescent="0.25">
      <c r="C291" s="111" t="s">
        <v>116</v>
      </c>
      <c r="G291" s="36"/>
    </row>
    <row r="292" spans="3:7" ht="15.75" x14ac:dyDescent="0.25">
      <c r="C292" s="108" t="s">
        <v>115</v>
      </c>
      <c r="D292" s="117" t="s">
        <v>82</v>
      </c>
      <c r="G292" s="36"/>
    </row>
    <row r="293" spans="3:7" x14ac:dyDescent="0.25">
      <c r="C293" s="32" t="s">
        <v>39</v>
      </c>
      <c r="D293" s="32" t="s">
        <v>11</v>
      </c>
      <c r="G293" s="36"/>
    </row>
    <row r="294" spans="3:7" x14ac:dyDescent="0.25">
      <c r="C294" s="33" t="s">
        <v>41</v>
      </c>
      <c r="D294" s="118">
        <v>2317</v>
      </c>
      <c r="G294" s="36"/>
    </row>
    <row r="295" spans="3:7" x14ac:dyDescent="0.25">
      <c r="C295" s="33" t="s">
        <v>42</v>
      </c>
      <c r="D295" s="118">
        <v>882</v>
      </c>
      <c r="G295" s="36"/>
    </row>
    <row r="296" spans="3:7" x14ac:dyDescent="0.25">
      <c r="C296" s="33" t="s">
        <v>43</v>
      </c>
      <c r="D296" s="118">
        <v>49</v>
      </c>
      <c r="G296" s="36"/>
    </row>
    <row r="297" spans="3:7" x14ac:dyDescent="0.25">
      <c r="C297" s="34" t="s">
        <v>40</v>
      </c>
      <c r="D297" s="51">
        <f>SUM(D294:D296)</f>
        <v>3248</v>
      </c>
      <c r="G297" s="36"/>
    </row>
    <row r="299" spans="3:7" x14ac:dyDescent="0.25">
      <c r="G299" s="36"/>
    </row>
    <row r="300" spans="3:7" x14ac:dyDescent="0.25">
      <c r="E300" s="35"/>
      <c r="F300" s="35"/>
    </row>
    <row r="301" spans="3:7" x14ac:dyDescent="0.25">
      <c r="G301" s="36"/>
    </row>
    <row r="302" spans="3:7" x14ac:dyDescent="0.25">
      <c r="G302" s="36"/>
    </row>
    <row r="303" spans="3:7" x14ac:dyDescent="0.25">
      <c r="G303" s="36"/>
    </row>
    <row r="304" spans="3:7" x14ac:dyDescent="0.25">
      <c r="G304" s="36"/>
    </row>
    <row r="305" spans="3:13" x14ac:dyDescent="0.25">
      <c r="G305" s="36"/>
    </row>
    <row r="306" spans="3:13" x14ac:dyDescent="0.25">
      <c r="G306" s="36"/>
    </row>
    <row r="307" spans="3:13" x14ac:dyDescent="0.25">
      <c r="G307" s="36"/>
    </row>
    <row r="308" spans="3:13" x14ac:dyDescent="0.25">
      <c r="G308" s="36"/>
      <c r="M308" s="6"/>
    </row>
    <row r="309" spans="3:13" ht="15.75" x14ac:dyDescent="0.25">
      <c r="C309" s="111" t="s">
        <v>116</v>
      </c>
      <c r="G309" s="36"/>
      <c r="M309" s="6"/>
    </row>
    <row r="310" spans="3:13" ht="15.75" x14ac:dyDescent="0.25">
      <c r="C310" s="108" t="s">
        <v>115</v>
      </c>
      <c r="D310" s="68" t="s">
        <v>83</v>
      </c>
      <c r="G310" s="36"/>
      <c r="M310" s="6"/>
    </row>
    <row r="311" spans="3:13" x14ac:dyDescent="0.25">
      <c r="C311" s="32" t="s">
        <v>39</v>
      </c>
      <c r="D311" s="32" t="s">
        <v>11</v>
      </c>
      <c r="G311" s="36"/>
      <c r="M311" s="6"/>
    </row>
    <row r="312" spans="3:13" x14ac:dyDescent="0.25">
      <c r="C312" s="33" t="s">
        <v>41</v>
      </c>
      <c r="D312" s="48">
        <v>468</v>
      </c>
      <c r="G312" s="36"/>
      <c r="M312" s="6"/>
    </row>
    <row r="313" spans="3:13" x14ac:dyDescent="0.25">
      <c r="C313" s="33" t="s">
        <v>42</v>
      </c>
      <c r="D313" s="48">
        <v>83</v>
      </c>
      <c r="G313" s="36"/>
    </row>
    <row r="314" spans="3:13" x14ac:dyDescent="0.25">
      <c r="C314" s="33" t="s">
        <v>43</v>
      </c>
      <c r="D314" s="48">
        <v>15</v>
      </c>
      <c r="G314" s="36"/>
    </row>
    <row r="315" spans="3:13" x14ac:dyDescent="0.25">
      <c r="C315" s="34" t="s">
        <v>40</v>
      </c>
      <c r="D315" s="49">
        <f>SUM(D312:D314)</f>
        <v>566</v>
      </c>
      <c r="G315" s="36"/>
    </row>
    <row r="316" spans="3:13" x14ac:dyDescent="0.25">
      <c r="G316" s="36"/>
    </row>
    <row r="326" spans="3:6" x14ac:dyDescent="0.25">
      <c r="C326" s="44"/>
      <c r="D326" s="1"/>
    </row>
    <row r="327" spans="3:6" ht="15.75" x14ac:dyDescent="0.25">
      <c r="C327" s="137" t="str">
        <f>+$C$201</f>
        <v>Resumen del trimestre abril-junio 2023</v>
      </c>
      <c r="D327" s="138"/>
      <c r="E327" s="139"/>
      <c r="F327" s="1"/>
    </row>
    <row r="328" spans="3:6" x14ac:dyDescent="0.25">
      <c r="C328" s="32" t="s">
        <v>39</v>
      </c>
      <c r="D328" s="32" t="s">
        <v>11</v>
      </c>
    </row>
    <row r="329" spans="3:6" x14ac:dyDescent="0.25">
      <c r="C329" s="33" t="s">
        <v>41</v>
      </c>
      <c r="D329" s="119">
        <f>+D312+D294+D274</f>
        <v>12780</v>
      </c>
    </row>
    <row r="330" spans="3:6" x14ac:dyDescent="0.25">
      <c r="C330" s="33" t="s">
        <v>42</v>
      </c>
      <c r="D330" s="119">
        <f>+D313+D295+D275</f>
        <v>3750</v>
      </c>
    </row>
    <row r="331" spans="3:6" x14ac:dyDescent="0.25">
      <c r="C331" s="33" t="s">
        <v>43</v>
      </c>
      <c r="D331" s="119">
        <f>+D314+D296+D276</f>
        <v>339</v>
      </c>
    </row>
    <row r="332" spans="3:6" x14ac:dyDescent="0.25">
      <c r="C332" s="34" t="s">
        <v>40</v>
      </c>
      <c r="D332" s="46">
        <f>SUM(D329:D331)</f>
        <v>16869</v>
      </c>
    </row>
    <row r="342" spans="3:14" ht="15.75" x14ac:dyDescent="0.25">
      <c r="C342" s="50"/>
      <c r="D342" s="1"/>
    </row>
    <row r="343" spans="3:14" x14ac:dyDescent="0.25">
      <c r="C343" s="136" t="s">
        <v>125</v>
      </c>
    </row>
    <row r="344" spans="3:14" x14ac:dyDescent="0.25">
      <c r="C344" s="136" t="s">
        <v>126</v>
      </c>
    </row>
    <row r="347" spans="3:14" x14ac:dyDescent="0.25">
      <c r="G347" s="1"/>
      <c r="H347" s="1"/>
      <c r="I347" s="1"/>
      <c r="J347" s="1"/>
      <c r="K347" s="1"/>
    </row>
    <row r="348" spans="3:14" x14ac:dyDescent="0.25">
      <c r="G348" s="1"/>
      <c r="H348" s="1"/>
      <c r="I348" s="1"/>
      <c r="J348" s="1"/>
      <c r="K348" s="1"/>
    </row>
    <row r="349" spans="3:14" x14ac:dyDescent="0.25">
      <c r="J349" s="47"/>
      <c r="K349" s="1"/>
      <c r="L349" s="1"/>
      <c r="M349" s="1"/>
      <c r="N349" s="1"/>
    </row>
    <row r="350" spans="3:14" x14ac:dyDescent="0.25">
      <c r="J350" s="1"/>
      <c r="K350" s="1"/>
      <c r="L350" s="1"/>
      <c r="M350" s="1"/>
      <c r="N350" s="1"/>
    </row>
    <row r="351" spans="3:14" x14ac:dyDescent="0.25">
      <c r="J351" s="1"/>
      <c r="K351" s="1"/>
      <c r="L351" s="1"/>
      <c r="M351" s="6"/>
      <c r="N351" s="1"/>
    </row>
    <row r="352" spans="3:14" x14ac:dyDescent="0.25">
      <c r="J352" s="1"/>
      <c r="K352" s="1"/>
      <c r="L352" s="1"/>
      <c r="M352" s="1"/>
      <c r="N352" s="1"/>
    </row>
    <row r="353" spans="6:14" x14ac:dyDescent="0.25">
      <c r="J353" s="1"/>
      <c r="K353" s="1"/>
      <c r="L353" s="1"/>
      <c r="M353" s="6"/>
      <c r="N353" s="1"/>
    </row>
    <row r="354" spans="6:14" x14ac:dyDescent="0.25">
      <c r="J354" s="1"/>
      <c r="K354" s="1"/>
      <c r="L354" s="1"/>
      <c r="M354" s="1"/>
      <c r="N354" s="1"/>
    </row>
    <row r="355" spans="6:14" x14ac:dyDescent="0.25">
      <c r="J355" s="1"/>
      <c r="K355" s="1"/>
      <c r="L355" s="1"/>
      <c r="M355" s="6"/>
      <c r="N355" s="1"/>
    </row>
    <row r="356" spans="6:14" x14ac:dyDescent="0.25">
      <c r="J356" s="1"/>
      <c r="K356" s="1"/>
      <c r="L356" s="1"/>
      <c r="M356" s="1"/>
      <c r="N356" s="1"/>
    </row>
    <row r="357" spans="6:14" x14ac:dyDescent="0.25">
      <c r="J357" s="1"/>
      <c r="K357" s="1"/>
      <c r="L357" s="1"/>
      <c r="M357" s="6"/>
      <c r="N357" s="1"/>
    </row>
    <row r="361" spans="6:14" x14ac:dyDescent="0.25">
      <c r="F361" s="1"/>
    </row>
  </sheetData>
  <mergeCells count="35">
    <mergeCell ref="H14:H15"/>
    <mergeCell ref="B45:B46"/>
    <mergeCell ref="C45:C46"/>
    <mergeCell ref="D45:D46"/>
    <mergeCell ref="E45:F45"/>
    <mergeCell ref="G45:G46"/>
    <mergeCell ref="H45:H46"/>
    <mergeCell ref="B14:B15"/>
    <mergeCell ref="C14:C15"/>
    <mergeCell ref="D14:D15"/>
    <mergeCell ref="E14:F14"/>
    <mergeCell ref="G14:G15"/>
    <mergeCell ref="H28:H29"/>
    <mergeCell ref="B41:C41"/>
    <mergeCell ref="B24:C24"/>
    <mergeCell ref="B28:B29"/>
    <mergeCell ref="C28:C29"/>
    <mergeCell ref="D28:D29"/>
    <mergeCell ref="E28:F28"/>
    <mergeCell ref="D93:G93"/>
    <mergeCell ref="B52:C52"/>
    <mergeCell ref="C56:G56"/>
    <mergeCell ref="G28:G29"/>
    <mergeCell ref="D85:I85"/>
    <mergeCell ref="A116:C116"/>
    <mergeCell ref="C183:D183"/>
    <mergeCell ref="C201:H201"/>
    <mergeCell ref="C239:E239"/>
    <mergeCell ref="C164:H164"/>
    <mergeCell ref="C184:H184"/>
    <mergeCell ref="C327:E327"/>
    <mergeCell ref="C251:E251"/>
    <mergeCell ref="C200:F200"/>
    <mergeCell ref="C214:G214"/>
    <mergeCell ref="C215:E215"/>
  </mergeCells>
  <phoneticPr fontId="8" type="noConversion"/>
  <pageMargins left="0.7" right="0.7" top="0.75" bottom="0.75" header="0.3" footer="0.3"/>
  <pageSetup paperSize="5" orientation="landscape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De Los Santos</dc:creator>
  <cp:lastModifiedBy>Wendy De Los Santos</cp:lastModifiedBy>
  <cp:lastPrinted>2023-04-12T17:44:21Z</cp:lastPrinted>
  <dcterms:created xsi:type="dcterms:W3CDTF">2023-04-05T14:12:36Z</dcterms:created>
  <dcterms:modified xsi:type="dcterms:W3CDTF">2023-07-07T16:29:59Z</dcterms:modified>
</cp:coreProperties>
</file>