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\Downloads\"/>
    </mc:Choice>
  </mc:AlternateContent>
  <xr:revisionPtr revIDLastSave="0" documentId="13_ncr:1_{26A8CC07-4AD1-426E-AD0C-91A7D23958B9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E125" i="1" s="1"/>
  <c r="D161" i="1"/>
  <c r="D160" i="1"/>
  <c r="D159" i="1"/>
  <c r="D149" i="1"/>
  <c r="D132" i="1" s="1"/>
  <c r="E117" i="1" l="1"/>
  <c r="E126" i="1"/>
  <c r="E116" i="1"/>
  <c r="E123" i="1"/>
  <c r="E119" i="1"/>
  <c r="E124" i="1"/>
  <c r="E121" i="1"/>
  <c r="E120" i="1"/>
  <c r="E122" i="1"/>
  <c r="E118" i="1"/>
  <c r="D96" i="1" l="1"/>
  <c r="D95" i="1"/>
  <c r="D94" i="1"/>
  <c r="D93" i="1"/>
  <c r="D92" i="1"/>
  <c r="D88" i="1"/>
  <c r="D80" i="1"/>
  <c r="E63" i="1"/>
  <c r="D36" i="1"/>
  <c r="B36" i="1"/>
  <c r="B37" i="1" s="1"/>
  <c r="B38" i="1" s="1"/>
  <c r="B39" i="1" s="1"/>
  <c r="D46" i="1" s="1"/>
  <c r="D37" i="1"/>
  <c r="D38" i="1"/>
  <c r="D39" i="1"/>
  <c r="D35" i="1"/>
  <c r="F31" i="1"/>
  <c r="G45" i="1" s="1"/>
  <c r="E31" i="1"/>
  <c r="F45" i="1" s="1"/>
  <c r="D27" i="1"/>
  <c r="D28" i="1"/>
  <c r="D29" i="1"/>
  <c r="D30" i="1"/>
  <c r="D26" i="1"/>
  <c r="D50" i="1"/>
  <c r="C90" i="1" s="1"/>
  <c r="C133" i="1"/>
  <c r="C132" i="1"/>
  <c r="C131" i="1"/>
  <c r="D62" i="1"/>
  <c r="D61" i="1"/>
  <c r="D60" i="1"/>
  <c r="D54" i="1"/>
  <c r="D53" i="1"/>
  <c r="D52" i="1"/>
  <c r="D21" i="1"/>
  <c r="D22" i="1"/>
  <c r="D23" i="1"/>
  <c r="D24" i="1"/>
  <c r="D25" i="1"/>
  <c r="D20" i="1"/>
  <c r="B21" i="1"/>
  <c r="B22" i="1" s="1"/>
  <c r="B23" i="1" s="1"/>
  <c r="B24" i="1" s="1"/>
  <c r="B25" i="1" s="1"/>
  <c r="E16" i="1"/>
  <c r="F44" i="1" s="1"/>
  <c r="F16" i="1"/>
  <c r="G44" i="1" s="1"/>
  <c r="B9" i="1"/>
  <c r="B10" i="1" s="1"/>
  <c r="B11" i="1" s="1"/>
  <c r="B12" i="1" s="1"/>
  <c r="B13" i="1" s="1"/>
  <c r="B14" i="1" s="1"/>
  <c r="B15" i="1" s="1"/>
  <c r="D44" i="1" s="1"/>
  <c r="D15" i="1"/>
  <c r="D12" i="1"/>
  <c r="D10" i="1"/>
  <c r="D11" i="1"/>
  <c r="D13" i="1"/>
  <c r="D14" i="1"/>
  <c r="D9" i="1"/>
  <c r="D8" i="1"/>
  <c r="D156" i="1"/>
  <c r="D133" i="1" s="1"/>
  <c r="D142" i="1"/>
  <c r="D131" i="1" s="1"/>
  <c r="D16" i="1" l="1"/>
  <c r="D31" i="1"/>
  <c r="E45" i="1"/>
  <c r="D97" i="1"/>
  <c r="E44" i="1"/>
  <c r="B26" i="1"/>
  <c r="B27" i="1" s="1"/>
  <c r="B28" i="1" s="1"/>
  <c r="B29" i="1" s="1"/>
  <c r="B30" i="1" s="1"/>
  <c r="C101" i="1"/>
  <c r="C107" i="1"/>
  <c r="D162" i="1"/>
  <c r="D134" i="1"/>
  <c r="D111" i="1"/>
  <c r="C113" i="1" l="1"/>
  <c r="C157" i="1"/>
  <c r="C129" i="1"/>
  <c r="E111" i="1"/>
  <c r="E115" i="1"/>
  <c r="E127" i="1" l="1"/>
  <c r="D105" i="1" l="1"/>
  <c r="D72" i="1"/>
  <c r="H55" i="1"/>
  <c r="G55" i="1"/>
  <c r="F55" i="1"/>
  <c r="E55" i="1"/>
  <c r="E104" i="1" l="1"/>
  <c r="E103" i="1"/>
  <c r="E105" i="1" l="1"/>
  <c r="F40" i="1"/>
  <c r="G46" i="1" s="1"/>
  <c r="G47" i="1" s="1"/>
  <c r="E40" i="1"/>
  <c r="F46" i="1" s="1"/>
  <c r="F47" i="1" l="1"/>
  <c r="E46" i="1"/>
  <c r="D40" i="1"/>
  <c r="E47" i="1" l="1"/>
  <c r="D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67" authorId="0" shapeId="0" xr:uid="{B047BC81-F042-467A-82AA-4C6EBAE7FDFB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El monto real es de 20, pero se restaron 9, por estar demás en el mes de marzo.</t>
        </r>
      </text>
    </comment>
    <comment ref="E134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<sst xmlns="http://schemas.openxmlformats.org/spreadsheetml/2006/main" count="216" uniqueCount="122">
  <si>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</si>
  <si>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</si>
  <si>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</si>
  <si>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</si>
  <si>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</si>
  <si>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</si>
  <si>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</si>
  <si>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</si>
  <si>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</si>
  <si>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</si>
  <si>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</si>
  <si>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</si>
  <si>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</si>
  <si>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</si>
  <si>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</si>
  <si>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</si>
  <si>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</si>
  <si>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</si>
  <si>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</si>
  <si>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Proceso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</si>
  <si>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</si>
  <si>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</si>
  <si>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</si>
  <si>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</si>
  <si>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</si>
  <si>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</si>
  <si>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 de registros on line por género
trimestre octubre - diciembre 2022</t>
  </si>
  <si>
    <t>Letras de canción</t>
  </si>
  <si>
    <t>Producción de canciones</t>
  </si>
  <si>
    <t>Obras musicales</t>
  </si>
  <si>
    <t>Libros</t>
  </si>
  <si>
    <t>Guion cinematográfico</t>
  </si>
  <si>
    <t>Proyecto general</t>
  </si>
  <si>
    <t>Sinopsis / argumentos</t>
  </si>
  <si>
    <t>Cortometraje</t>
  </si>
  <si>
    <t>Cuentos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</si>
  <si>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</si>
  <si>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</si>
  <si>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</si>
  <si>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</si>
  <si>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</si>
  <si>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</si>
  <si>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</si>
  <si>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</si>
  <si>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</si>
  <si>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</si>
  <si>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 xml:space="preserve">                    Estadísticas trimestre abril - junio 2023</t>
  </si>
  <si>
    <t>Estadística abril 2023</t>
  </si>
  <si>
    <t>Conversatorio de Derecho de autor a sector creativa.</t>
  </si>
  <si>
    <t xml:space="preserve">Artistas 
Productoras
Compositores
Danza </t>
  </si>
  <si>
    <t>Conversatorio Educativo de Derecho de Autor.</t>
  </si>
  <si>
    <t>Conversatorio Educativo de Derecho de Autor</t>
  </si>
  <si>
    <t>Artistas 
Compositores
Gobierno 
Publico General</t>
  </si>
  <si>
    <t>14 al 16 abril</t>
  </si>
  <si>
    <t>Charla ABC de Derecho de autor dirigida a Liceos, Colegios ABC Derecho de Autor.</t>
  </si>
  <si>
    <t xml:space="preserve">Artistas 
Productoras
Compositores
Danza 
</t>
  </si>
  <si>
    <t>Participación de Ruta Mipymes y Derecho de Autor</t>
  </si>
  <si>
    <t>17 de abril</t>
  </si>
  <si>
    <t>Conferencia de Derecho de autor en la Industria de la Moda.</t>
  </si>
  <si>
    <t>Estudiantes
Diseñadores
Abogados
Docente</t>
  </si>
  <si>
    <t>20 de abril</t>
  </si>
  <si>
    <t>Conferencia Magistral: La Mujer en el Derecho de Autor y sus aportes a las industrias culturales y creativas.</t>
  </si>
  <si>
    <t xml:space="preserve">Artistas
Compositoras
Funcionario de Gobierno
Productoras
Sociedades de Gestión Colectiva </t>
  </si>
  <si>
    <t>24 de abril</t>
  </si>
  <si>
    <t>Seminario de Industria del Cine en el Derecho de Autor</t>
  </si>
  <si>
    <t>Productoras de cine
Guionistas
Actores
Actrices 
Gobierno 
Jueces 
Abogados
Locutores
Docentes</t>
  </si>
  <si>
    <t>26 de abril</t>
  </si>
  <si>
    <t>El Rol de la Mujer en la Propiedad Intelectual en Republica Dominicana</t>
  </si>
  <si>
    <t>Abogadas
Docentes
Fiscales
Funcionarios de gobierno</t>
  </si>
  <si>
    <t>Cantidad de actividades
en abril:   8</t>
  </si>
  <si>
    <t>Estadística Mayo 2023</t>
  </si>
  <si>
    <t>Mesa redonda de academias OMPI</t>
  </si>
  <si>
    <t>Academias de Propiedad Intelectual OMPI.</t>
  </si>
  <si>
    <t xml:space="preserve">Conferencia de ABC de Derecho de autor </t>
  </si>
  <si>
    <t>Estudiantes de Liceo
Docentes</t>
  </si>
  <si>
    <t>Estadística junio 2023</t>
  </si>
  <si>
    <t>Resumen del trimestre abril-junio 2023</t>
  </si>
  <si>
    <t>Abril</t>
  </si>
  <si>
    <t>Mayo</t>
  </si>
  <si>
    <t>Junio</t>
  </si>
  <si>
    <t>Inspecciones</t>
  </si>
  <si>
    <t>abril 2023.</t>
  </si>
  <si>
    <t>mayo 2023.</t>
  </si>
  <si>
    <t>junio 2023.</t>
  </si>
  <si>
    <t>Seminario de Industria del Cine “Derecho de autor de la obra cinematográfica reconocida por el derecho de autor”</t>
  </si>
  <si>
    <t>Estudiantes 
Docentes
Abogados
Guionistas
Productoras de Cine 
Egeda Dominicana</t>
  </si>
  <si>
    <t>Conferencia “Rol de la ONDA y la protección del derecho de autor en el ámbito educativo”</t>
  </si>
  <si>
    <t>Estudiantes de Postgrado
Docentes 
Profesores de educación media</t>
  </si>
  <si>
    <t xml:space="preserve">Conferencia ABC de Derecho de autor - Modalidad de Artes </t>
  </si>
  <si>
    <t>Estudiantes de Centro de Formación en Modalidad de Artes, Minerd</t>
  </si>
  <si>
    <t>Conferencia ABC de Derecho de Autor</t>
  </si>
  <si>
    <t>Presencial,
Colegio Saint Patrick</t>
  </si>
  <si>
    <t xml:space="preserve">Experto Invitado - Conferencia Derecho de 
autor y la gestión creativa </t>
  </si>
  <si>
    <t xml:space="preserve">Estudiantes de Ingeniería Industrial
</t>
  </si>
  <si>
    <t>Cantidad de actividades
en mayo :   11</t>
  </si>
  <si>
    <t>Representación de Stand</t>
  </si>
  <si>
    <t>Del 13 al 15 jun</t>
  </si>
  <si>
    <t xml:space="preserve">Representación de Stand </t>
  </si>
  <si>
    <t>Del 16 al 18 jun</t>
  </si>
  <si>
    <t>Presencial,
Gala Nacional de Modalidad de Artes del Ministerio de Educación.</t>
  </si>
  <si>
    <t xml:space="preserve">Estudiantes
Productores.
Compositores
Sociedades de Gestión Colectiva
Empresarios
Gobierno 
Pintores
Fotografos </t>
  </si>
  <si>
    <t xml:space="preserve">Presencial,
1er. Congreso Creativo Economía Naranja MICM – Ministerio de Cultura. </t>
  </si>
  <si>
    <t>Seminario de Propiedad Intelectual, UNIBE</t>
  </si>
  <si>
    <t>Estudiantes
Docentes</t>
  </si>
  <si>
    <t xml:space="preserve">Conferencia Streaming y Metaverso: Conexiones con la Propiedad Intelectual </t>
  </si>
  <si>
    <t>Estudiantes
Abogados
Docentes</t>
  </si>
  <si>
    <t>Vistas 
Conciliatorias</t>
  </si>
  <si>
    <t>Acta de no comparecencia.</t>
  </si>
  <si>
    <t xml:space="preserve"> Asistencia Jurídica</t>
  </si>
  <si>
    <t>Cantidad de 
asistente.</t>
  </si>
  <si>
    <t>Cantidad de actividades
en junio  :   5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</si>
  <si>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</si>
  <si>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</si>
  <si>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</si>
  <si>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</si>
  <si>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</si>
  <si>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</si>
  <si>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</si>
  <si>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>Novelas</t>
  </si>
  <si>
    <t>Poemas</t>
  </si>
  <si>
    <t>Documental</t>
  </si>
  <si>
    <t xml:space="preserve">Categorías solicitudes presenciales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</si>
</sst>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* #,##0.00\ _€_-;\-* #,##0.00\ _€_-;_-* &quot;-&quot;??\ _€_-;_-@_-"/>
    <numFmt numFmtId="167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Calibri Light"/>
      <family val="2"/>
      <scheme val="major"/>
    </font>
    <font>
      <sz val="11.5"/>
      <color theme="1"/>
      <name val="Quattrocento Sans"/>
      <family val="2"/>
    </font>
    <font>
      <sz val="11.5"/>
      <color theme="1"/>
      <name val="Calibri"/>
      <family val="2"/>
      <scheme val="minor"/>
    </font>
    <font>
      <sz val="11"/>
      <color theme="1"/>
      <name val="Quattrocento Sans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mbria"/>
      <family val="1"/>
    </font>
    <font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5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14" fillId="0" borderId="0" xfId="0" applyFont="1"/>
    <xf numFmtId="0" fontId="0" fillId="2" borderId="0" xfId="0" applyFill="1"/>
    <xf numFmtId="0" fontId="16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16" fontId="4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5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16" fontId="0" fillId="0" borderId="0" xfId="0" applyNumberFormat="1" applyAlignment="1">
      <alignment horizontal="right"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7" fontId="0" fillId="0" borderId="0" xfId="0" applyNumberFormat="1"/>
    <xf numFmtId="0" fontId="8" fillId="0" borderId="0" xfId="0" applyFont="1" applyAlignment="1">
      <alignment horizontal="center"/>
    </xf>
    <xf numFmtId="16" fontId="0" fillId="0" borderId="0" xfId="0" applyNumberFormat="1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vertical="top"/>
    </xf>
    <xf numFmtId="165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center"/>
    </xf>
    <xf numFmtId="0" fontId="10" fillId="0" borderId="0" xfId="0" applyFont="1" applyAlignment="1">
      <alignment horizontal="left" vertical="center"/>
    </xf>
    <xf numFmtId="10" fontId="0" fillId="0" borderId="0" xfId="0" applyNumberFormat="1"/>
    <xf numFmtId="0" fontId="11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 wrapText="1"/>
    </xf>
    <xf numFmtId="167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6" fillId="0" borderId="0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9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9" fontId="0" fillId="0" borderId="0" xfId="2" applyFont="1" applyFill="1" applyBorder="1" applyAlignment="1">
      <alignment horizontal="center" vertical="center"/>
    </xf>
    <xf numFmtId="167" fontId="0" fillId="0" borderId="0" xfId="1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1:N191"/>
  <sheetViews>
    <sheetView showGridLines="0" tabSelected="1" zoomScale="60" zoomScaleNormal="60" workbookViewId="0">
      <selection activeCell="M12" sqref="M12"/>
    </sheetView>
  </sheetViews>
  <sheetFormatPr baseColWidth="10" defaultRowHeight="15" x14ac:dyDescent="0.25"/>
  <cols>
    <col min="2" max="2" width="6.7109375" customWidth="1"/>
    <col min="3" max="3" width="35.85546875" customWidth="1"/>
    <col min="4" max="4" width="15.42578125" customWidth="1"/>
    <col min="5" max="5" width="14.5703125" customWidth="1"/>
    <col min="6" max="6" width="11.42578125" customWidth="1"/>
    <col min="7" max="7" width="16" customWidth="1"/>
    <col min="8" max="8" width="16.5703125" customWidth="1"/>
    <col min="9" max="9" width="13.28515625" customWidth="1"/>
  </cols>
  <sheetData>
    <row r="1" spans="1:10" ht="15.75" x14ac:dyDescent="0.25">
      <c r="C1" s="25" t="s">
        <v>46</v>
      </c>
      <c r="D1" s="25"/>
      <c r="E1" s="25"/>
      <c r="F1" s="25"/>
      <c r="G1" s="25"/>
    </row>
    <row r="2" spans="1:10" ht="23.25" x14ac:dyDescent="0.35">
      <c r="A2" s="6" t="s">
        <v>9</v>
      </c>
      <c r="B2" s="6"/>
      <c r="C2" s="6"/>
      <c r="D2" s="5"/>
    </row>
    <row r="4" spans="1:10" ht="15.75" x14ac:dyDescent="0.25">
      <c r="B4" t="s">
        <v>0</v>
      </c>
      <c r="C4" s="6"/>
    </row>
    <row r="5" spans="1:10" x14ac:dyDescent="0.25">
      <c r="D5" s="24" t="s">
        <v>47</v>
      </c>
    </row>
    <row r="6" spans="1:10" x14ac:dyDescent="0.25">
      <c r="B6" s="60" t="s">
        <v>1</v>
      </c>
      <c r="C6" s="60" t="s">
        <v>2</v>
      </c>
      <c r="D6" s="61" t="s">
        <v>3</v>
      </c>
      <c r="E6" s="62" t="s">
        <v>4</v>
      </c>
      <c r="F6" s="63"/>
      <c r="G6" s="61" t="s">
        <v>5</v>
      </c>
      <c r="H6" s="60" t="s">
        <v>6</v>
      </c>
    </row>
    <row r="7" spans="1:10" x14ac:dyDescent="0.25">
      <c r="B7" s="60"/>
      <c r="C7" s="60"/>
      <c r="D7" s="60"/>
      <c r="E7" s="19" t="s">
        <v>7</v>
      </c>
      <c r="F7" s="19" t="s">
        <v>8</v>
      </c>
      <c r="G7" s="60"/>
      <c r="H7" s="60"/>
    </row>
    <row r="8" spans="1:10" ht="62.25" customHeight="1" x14ac:dyDescent="0.25">
      <c r="B8" s="11">
        <v>1</v>
      </c>
      <c r="C8" s="2" t="s">
        <v>48</v>
      </c>
      <c r="D8" s="11">
        <f>+E8+F8</f>
        <v>62</v>
      </c>
      <c r="E8" s="12">
        <v>25</v>
      </c>
      <c r="F8" s="12">
        <v>37</v>
      </c>
      <c r="G8" s="2" t="s">
        <v>49</v>
      </c>
      <c r="H8" s="13">
        <v>45017</v>
      </c>
    </row>
    <row r="9" spans="1:10" ht="45" customHeight="1" x14ac:dyDescent="0.25">
      <c r="B9" s="14">
        <f>+B8+1</f>
        <v>2</v>
      </c>
      <c r="C9" s="2" t="s">
        <v>50</v>
      </c>
      <c r="D9" s="11">
        <f t="shared" ref="D9" si="0">+E9+F9</f>
        <v>63</v>
      </c>
      <c r="E9" s="12">
        <v>26</v>
      </c>
      <c r="F9" s="12">
        <v>37</v>
      </c>
      <c r="G9" s="15" t="s">
        <v>51</v>
      </c>
      <c r="H9" s="16">
        <v>45030</v>
      </c>
    </row>
    <row r="10" spans="1:10" ht="62.25" customHeight="1" x14ac:dyDescent="0.25">
      <c r="B10" s="14">
        <f t="shared" ref="B10:B15" si="1">+B9+1</f>
        <v>3</v>
      </c>
      <c r="C10" s="2" t="s">
        <v>56</v>
      </c>
      <c r="D10" s="11">
        <f t="shared" ref="D10:D15" si="2">+E10+F10</f>
        <v>335</v>
      </c>
      <c r="E10" s="12">
        <v>149</v>
      </c>
      <c r="F10" s="12">
        <v>186</v>
      </c>
      <c r="G10" s="15" t="s">
        <v>52</v>
      </c>
      <c r="H10" s="16" t="s">
        <v>53</v>
      </c>
      <c r="J10" s="9"/>
    </row>
    <row r="11" spans="1:10" ht="66.75" customHeight="1" x14ac:dyDescent="0.25">
      <c r="B11" s="14">
        <f t="shared" si="1"/>
        <v>4</v>
      </c>
      <c r="C11" s="2" t="s">
        <v>54</v>
      </c>
      <c r="D11" s="11">
        <f t="shared" si="2"/>
        <v>66</v>
      </c>
      <c r="E11" s="12">
        <v>27</v>
      </c>
      <c r="F11" s="12">
        <v>39</v>
      </c>
      <c r="G11" s="15" t="s">
        <v>55</v>
      </c>
      <c r="H11" s="16" t="s">
        <v>57</v>
      </c>
    </row>
    <row r="12" spans="1:10" ht="63.75" customHeight="1" x14ac:dyDescent="0.25">
      <c r="B12" s="14">
        <f t="shared" si="1"/>
        <v>5</v>
      </c>
      <c r="C12" s="2" t="s">
        <v>58</v>
      </c>
      <c r="D12" s="11">
        <f t="shared" si="2"/>
        <v>22</v>
      </c>
      <c r="E12" s="12">
        <v>4</v>
      </c>
      <c r="F12" s="12">
        <v>18</v>
      </c>
      <c r="G12" s="15" t="s">
        <v>59</v>
      </c>
      <c r="H12" s="16" t="s">
        <v>60</v>
      </c>
    </row>
    <row r="13" spans="1:10" ht="45" customHeight="1" x14ac:dyDescent="0.25">
      <c r="B13" s="14">
        <f t="shared" si="1"/>
        <v>6</v>
      </c>
      <c r="C13" s="17" t="s">
        <v>61</v>
      </c>
      <c r="D13" s="11">
        <f t="shared" si="2"/>
        <v>134</v>
      </c>
      <c r="E13" s="12">
        <v>37</v>
      </c>
      <c r="F13" s="12">
        <v>97</v>
      </c>
      <c r="G13" s="15" t="s">
        <v>62</v>
      </c>
      <c r="H13" s="16" t="s">
        <v>63</v>
      </c>
    </row>
    <row r="14" spans="1:10" ht="77.25" customHeight="1" x14ac:dyDescent="0.25">
      <c r="B14" s="14">
        <f t="shared" si="1"/>
        <v>7</v>
      </c>
      <c r="C14" s="18" t="s">
        <v>64</v>
      </c>
      <c r="D14" s="11">
        <f t="shared" si="2"/>
        <v>93</v>
      </c>
      <c r="E14" s="12">
        <v>28</v>
      </c>
      <c r="F14" s="12">
        <v>65</v>
      </c>
      <c r="G14" s="15" t="s">
        <v>65</v>
      </c>
      <c r="H14" s="16" t="s">
        <v>66</v>
      </c>
    </row>
    <row r="15" spans="1:10" ht="77.25" customHeight="1" x14ac:dyDescent="0.25">
      <c r="B15" s="14">
        <f t="shared" si="1"/>
        <v>8</v>
      </c>
      <c r="C15" s="18" t="s">
        <v>67</v>
      </c>
      <c r="D15" s="11">
        <f t="shared" si="2"/>
        <v>112</v>
      </c>
      <c r="E15" s="12">
        <v>23</v>
      </c>
      <c r="F15" s="12">
        <v>89</v>
      </c>
      <c r="G15" s="15" t="s">
        <v>68</v>
      </c>
      <c r="H15" s="16" t="s">
        <v>66</v>
      </c>
    </row>
    <row r="16" spans="1:10" ht="33.75" customHeight="1" x14ac:dyDescent="0.25">
      <c r="B16" s="64" t="s">
        <v>69</v>
      </c>
      <c r="C16" s="64"/>
      <c r="D16" s="19">
        <f>SUM(D8:D15)</f>
        <v>887</v>
      </c>
      <c r="E16" s="19">
        <f>SUM(E8:E15)</f>
        <v>319</v>
      </c>
      <c r="F16" s="19">
        <f>SUM(F8:F15)</f>
        <v>568</v>
      </c>
    </row>
    <row r="17" spans="2:10" x14ac:dyDescent="0.25">
      <c r="D17" s="24" t="s">
        <v>70</v>
      </c>
    </row>
    <row r="18" spans="2:10" ht="15" customHeight="1" x14ac:dyDescent="0.25">
      <c r="B18" s="60" t="s">
        <v>1</v>
      </c>
      <c r="C18" s="60" t="s">
        <v>2</v>
      </c>
      <c r="D18" s="61" t="s">
        <v>3</v>
      </c>
      <c r="E18" s="62" t="s">
        <v>4</v>
      </c>
      <c r="F18" s="63"/>
      <c r="G18" s="61" t="s">
        <v>5</v>
      </c>
      <c r="H18" s="60" t="s">
        <v>6</v>
      </c>
    </row>
    <row r="19" spans="2:10" x14ac:dyDescent="0.25">
      <c r="B19" s="60"/>
      <c r="C19" s="60"/>
      <c r="D19" s="60"/>
      <c r="E19" s="19" t="s">
        <v>7</v>
      </c>
      <c r="F19" s="19" t="s">
        <v>8</v>
      </c>
      <c r="G19" s="61"/>
      <c r="H19" s="60"/>
    </row>
    <row r="20" spans="2:10" ht="60" x14ac:dyDescent="0.25">
      <c r="B20" s="19">
        <v>1</v>
      </c>
      <c r="C20" s="20" t="s">
        <v>71</v>
      </c>
      <c r="D20" s="12">
        <f>+E20+F20</f>
        <v>0</v>
      </c>
      <c r="E20" s="12">
        <v>0</v>
      </c>
      <c r="F20" s="12">
        <v>0</v>
      </c>
      <c r="G20" s="20" t="s">
        <v>72</v>
      </c>
      <c r="H20" s="21">
        <v>45049</v>
      </c>
    </row>
    <row r="21" spans="2:10" ht="44.25" customHeight="1" x14ac:dyDescent="0.25">
      <c r="B21" s="19">
        <f>1+B20</f>
        <v>2</v>
      </c>
      <c r="C21" s="18" t="s">
        <v>73</v>
      </c>
      <c r="D21" s="12">
        <f t="shared" ref="D21:D25" si="3">+E21+F21</f>
        <v>340</v>
      </c>
      <c r="E21" s="12">
        <v>163</v>
      </c>
      <c r="F21" s="12">
        <v>177</v>
      </c>
      <c r="G21" s="20" t="s">
        <v>74</v>
      </c>
      <c r="H21" s="21">
        <v>45051</v>
      </c>
    </row>
    <row r="22" spans="2:10" ht="42" customHeight="1" x14ac:dyDescent="0.25">
      <c r="B22" s="19">
        <f t="shared" ref="B22:B25" si="4">1+B21</f>
        <v>3</v>
      </c>
      <c r="C22" s="18" t="s">
        <v>73</v>
      </c>
      <c r="D22" s="11">
        <f t="shared" si="3"/>
        <v>96</v>
      </c>
      <c r="E22" s="11">
        <v>47</v>
      </c>
      <c r="F22" s="11">
        <v>49</v>
      </c>
      <c r="G22" s="20" t="s">
        <v>74</v>
      </c>
      <c r="H22" s="21">
        <v>45057</v>
      </c>
    </row>
    <row r="23" spans="2:10" ht="47.25" customHeight="1" x14ac:dyDescent="0.25">
      <c r="B23" s="19">
        <f t="shared" si="4"/>
        <v>4</v>
      </c>
      <c r="C23" s="22" t="s">
        <v>73</v>
      </c>
      <c r="D23" s="12">
        <f t="shared" si="3"/>
        <v>64</v>
      </c>
      <c r="E23" s="12">
        <v>26</v>
      </c>
      <c r="F23" s="12">
        <v>38</v>
      </c>
      <c r="G23" s="20" t="s">
        <v>74</v>
      </c>
      <c r="H23" s="21">
        <v>45062</v>
      </c>
    </row>
    <row r="24" spans="2:10" ht="47.25" customHeight="1" x14ac:dyDescent="0.25">
      <c r="B24" s="19">
        <f t="shared" si="4"/>
        <v>5</v>
      </c>
      <c r="C24" s="22" t="s">
        <v>73</v>
      </c>
      <c r="D24" s="12">
        <f t="shared" si="3"/>
        <v>31</v>
      </c>
      <c r="E24" s="12">
        <v>13</v>
      </c>
      <c r="F24" s="12">
        <v>18</v>
      </c>
      <c r="G24" s="20" t="s">
        <v>74</v>
      </c>
      <c r="H24" s="21">
        <v>45063</v>
      </c>
      <c r="J24" s="2"/>
    </row>
    <row r="25" spans="2:10" ht="47.25" customHeight="1" x14ac:dyDescent="0.25">
      <c r="B25" s="19">
        <f t="shared" si="4"/>
        <v>6</v>
      </c>
      <c r="C25" s="22" t="s">
        <v>73</v>
      </c>
      <c r="D25" s="12">
        <f t="shared" si="3"/>
        <v>65</v>
      </c>
      <c r="E25" s="12">
        <v>39</v>
      </c>
      <c r="F25" s="12">
        <v>26</v>
      </c>
      <c r="G25" s="20" t="s">
        <v>74</v>
      </c>
      <c r="H25" s="21">
        <v>45064</v>
      </c>
    </row>
    <row r="26" spans="2:10" ht="93.75" customHeight="1" x14ac:dyDescent="0.25">
      <c r="B26" s="19">
        <f>+B25+1</f>
        <v>7</v>
      </c>
      <c r="C26" s="18" t="s">
        <v>84</v>
      </c>
      <c r="D26" s="12">
        <f>+E26+F26</f>
        <v>84</v>
      </c>
      <c r="E26" s="12">
        <v>36</v>
      </c>
      <c r="F26" s="12">
        <v>48</v>
      </c>
      <c r="G26" s="20" t="s">
        <v>85</v>
      </c>
      <c r="H26" s="21">
        <v>45070</v>
      </c>
    </row>
    <row r="27" spans="2:10" ht="84.75" customHeight="1" x14ac:dyDescent="0.25">
      <c r="B27" s="19">
        <f t="shared" ref="B27:B30" si="5">+B26+1</f>
        <v>8</v>
      </c>
      <c r="C27" s="18" t="s">
        <v>86</v>
      </c>
      <c r="D27" s="12">
        <f t="shared" ref="D27:D30" si="6">+E27+F27</f>
        <v>46</v>
      </c>
      <c r="E27" s="12">
        <v>18</v>
      </c>
      <c r="F27" s="12">
        <v>28</v>
      </c>
      <c r="G27" s="20" t="s">
        <v>87</v>
      </c>
      <c r="H27" s="21">
        <v>45071</v>
      </c>
    </row>
    <row r="28" spans="2:10" ht="63" customHeight="1" x14ac:dyDescent="0.25">
      <c r="B28" s="19">
        <f t="shared" si="5"/>
        <v>9</v>
      </c>
      <c r="C28" s="22" t="s">
        <v>88</v>
      </c>
      <c r="D28" s="12">
        <f t="shared" si="6"/>
        <v>117</v>
      </c>
      <c r="E28" s="12">
        <v>49</v>
      </c>
      <c r="F28" s="12">
        <v>68</v>
      </c>
      <c r="G28" s="20" t="s">
        <v>89</v>
      </c>
      <c r="H28" s="21">
        <v>45075</v>
      </c>
    </row>
    <row r="29" spans="2:10" ht="47.25" customHeight="1" x14ac:dyDescent="0.25">
      <c r="B29" s="19">
        <f t="shared" si="5"/>
        <v>10</v>
      </c>
      <c r="C29" s="22" t="s">
        <v>90</v>
      </c>
      <c r="D29" s="12">
        <f t="shared" si="6"/>
        <v>62</v>
      </c>
      <c r="E29" s="12">
        <v>34</v>
      </c>
      <c r="F29" s="12">
        <v>28</v>
      </c>
      <c r="G29" s="20" t="s">
        <v>91</v>
      </c>
      <c r="H29" s="21">
        <v>45076</v>
      </c>
    </row>
    <row r="30" spans="2:10" ht="47.25" customHeight="1" x14ac:dyDescent="0.25">
      <c r="B30" s="19">
        <f t="shared" si="5"/>
        <v>11</v>
      </c>
      <c r="C30" s="22" t="s">
        <v>92</v>
      </c>
      <c r="D30" s="12">
        <f t="shared" si="6"/>
        <v>24</v>
      </c>
      <c r="E30" s="12">
        <v>16</v>
      </c>
      <c r="F30" s="12">
        <v>8</v>
      </c>
      <c r="G30" s="20" t="s">
        <v>93</v>
      </c>
      <c r="H30" s="21">
        <v>45077</v>
      </c>
    </row>
    <row r="31" spans="2:10" ht="30.75" customHeight="1" x14ac:dyDescent="0.25">
      <c r="B31" s="64" t="s">
        <v>94</v>
      </c>
      <c r="C31" s="64"/>
      <c r="D31" s="19">
        <f>SUM(D20:D30)</f>
        <v>929</v>
      </c>
      <c r="E31" s="19">
        <f>SUM(E20:E30)</f>
        <v>441</v>
      </c>
      <c r="F31" s="19">
        <f>SUM(F20:F30)</f>
        <v>488</v>
      </c>
    </row>
    <row r="32" spans="2:10" x14ac:dyDescent="0.25">
      <c r="D32" s="24" t="s">
        <v>75</v>
      </c>
    </row>
    <row r="33" spans="1:9" x14ac:dyDescent="0.25">
      <c r="B33" s="60" t="s">
        <v>1</v>
      </c>
      <c r="C33" s="60" t="s">
        <v>2</v>
      </c>
      <c r="D33" s="61" t="s">
        <v>3</v>
      </c>
      <c r="E33" s="62" t="s">
        <v>4</v>
      </c>
      <c r="F33" s="63"/>
      <c r="G33" s="61" t="s">
        <v>5</v>
      </c>
      <c r="H33" s="60" t="s">
        <v>6</v>
      </c>
    </row>
    <row r="34" spans="1:9" x14ac:dyDescent="0.25">
      <c r="B34" s="60"/>
      <c r="C34" s="60"/>
      <c r="D34" s="60"/>
      <c r="E34" s="19" t="s">
        <v>7</v>
      </c>
      <c r="F34" s="19" t="s">
        <v>8</v>
      </c>
      <c r="G34" s="60"/>
      <c r="H34" s="60"/>
    </row>
    <row r="35" spans="1:9" ht="32.25" customHeight="1" x14ac:dyDescent="0.25">
      <c r="B35" s="12">
        <v>1</v>
      </c>
      <c r="C35" s="20" t="s">
        <v>50</v>
      </c>
      <c r="D35" s="12">
        <f>+E35+F35</f>
        <v>118</v>
      </c>
      <c r="E35" s="12">
        <v>54</v>
      </c>
      <c r="F35" s="12">
        <v>64</v>
      </c>
      <c r="G35" s="20" t="s">
        <v>100</v>
      </c>
      <c r="H35" s="26">
        <v>45078</v>
      </c>
    </row>
    <row r="36" spans="1:9" ht="81.75" customHeight="1" x14ac:dyDescent="0.25">
      <c r="B36" s="12">
        <f>1+B35</f>
        <v>2</v>
      </c>
      <c r="C36" s="20" t="s">
        <v>95</v>
      </c>
      <c r="D36" s="12">
        <f>+E36+F36</f>
        <v>265</v>
      </c>
      <c r="E36" s="12">
        <v>137</v>
      </c>
      <c r="F36" s="12">
        <v>128</v>
      </c>
      <c r="G36" s="20" t="s">
        <v>99</v>
      </c>
      <c r="H36" s="27" t="s">
        <v>96</v>
      </c>
    </row>
    <row r="37" spans="1:9" ht="77.25" customHeight="1" x14ac:dyDescent="0.25">
      <c r="B37" s="12">
        <f t="shared" ref="B37:B39" si="7">1+B36</f>
        <v>3</v>
      </c>
      <c r="C37" s="20" t="s">
        <v>97</v>
      </c>
      <c r="D37" s="12">
        <f t="shared" ref="D37:D39" si="8">+E37+F37</f>
        <v>175</v>
      </c>
      <c r="E37" s="12">
        <v>77</v>
      </c>
      <c r="F37" s="12">
        <v>98</v>
      </c>
      <c r="G37" s="20" t="s">
        <v>101</v>
      </c>
      <c r="H37" s="27" t="s">
        <v>98</v>
      </c>
    </row>
    <row r="38" spans="1:9" ht="30" x14ac:dyDescent="0.25">
      <c r="B38" s="12">
        <f t="shared" si="7"/>
        <v>4</v>
      </c>
      <c r="C38" s="18" t="s">
        <v>102</v>
      </c>
      <c r="D38" s="12">
        <f t="shared" si="8"/>
        <v>62</v>
      </c>
      <c r="E38" s="12">
        <v>26</v>
      </c>
      <c r="F38" s="12">
        <v>36</v>
      </c>
      <c r="G38" s="20" t="s">
        <v>103</v>
      </c>
      <c r="H38" s="21">
        <v>45091</v>
      </c>
    </row>
    <row r="39" spans="1:9" ht="54.75" customHeight="1" x14ac:dyDescent="0.25">
      <c r="B39" s="12">
        <f t="shared" si="7"/>
        <v>5</v>
      </c>
      <c r="C39" s="20" t="s">
        <v>104</v>
      </c>
      <c r="D39" s="12">
        <f t="shared" si="8"/>
        <v>80</v>
      </c>
      <c r="E39" s="12">
        <v>42</v>
      </c>
      <c r="F39" s="12">
        <v>38</v>
      </c>
      <c r="G39" s="20" t="s">
        <v>105</v>
      </c>
      <c r="H39" s="21">
        <v>45105</v>
      </c>
    </row>
    <row r="40" spans="1:9" ht="29.25" customHeight="1" x14ac:dyDescent="0.25">
      <c r="B40" s="64" t="s">
        <v>110</v>
      </c>
      <c r="C40" s="64"/>
      <c r="D40" s="19">
        <f>+E40+F40</f>
        <v>700</v>
      </c>
      <c r="E40" s="19">
        <f>SUM(E33:E39)</f>
        <v>336</v>
      </c>
      <c r="F40" s="19">
        <f>SUM(F33:F39)</f>
        <v>364</v>
      </c>
    </row>
    <row r="41" spans="1:9" x14ac:dyDescent="0.25">
      <c r="C41" s="63" t="s">
        <v>76</v>
      </c>
      <c r="D41" s="63"/>
      <c r="E41" s="63"/>
      <c r="F41" s="63"/>
      <c r="G41" s="63"/>
    </row>
    <row r="43" spans="1:9" ht="29.25" customHeight="1" x14ac:dyDescent="0.25">
      <c r="C43" s="28" t="s">
        <v>10</v>
      </c>
      <c r="D43" s="2" t="s">
        <v>12</v>
      </c>
      <c r="E43" s="2" t="s">
        <v>109</v>
      </c>
      <c r="F43" s="28" t="s">
        <v>13</v>
      </c>
      <c r="G43" s="28" t="s">
        <v>14</v>
      </c>
    </row>
    <row r="44" spans="1:9" x14ac:dyDescent="0.25">
      <c r="C44" t="s">
        <v>77</v>
      </c>
      <c r="D44" s="23">
        <f>+B15</f>
        <v>8</v>
      </c>
      <c r="E44" s="23">
        <f>+F44+G44</f>
        <v>887</v>
      </c>
      <c r="F44" s="23">
        <f>+E16</f>
        <v>319</v>
      </c>
      <c r="G44" s="23">
        <f>+F16</f>
        <v>568</v>
      </c>
    </row>
    <row r="45" spans="1:9" x14ac:dyDescent="0.25">
      <c r="C45" t="s">
        <v>78</v>
      </c>
      <c r="D45" s="23">
        <v>11</v>
      </c>
      <c r="E45" s="23">
        <f t="shared" ref="E45:E46" si="9">+F45+G45</f>
        <v>929</v>
      </c>
      <c r="F45" s="23">
        <f>+E31</f>
        <v>441</v>
      </c>
      <c r="G45" s="23">
        <f>+F31</f>
        <v>488</v>
      </c>
    </row>
    <row r="46" spans="1:9" x14ac:dyDescent="0.25">
      <c r="C46" t="s">
        <v>79</v>
      </c>
      <c r="D46" s="23">
        <f>+B39</f>
        <v>5</v>
      </c>
      <c r="E46" s="23">
        <f t="shared" si="9"/>
        <v>700</v>
      </c>
      <c r="F46" s="23">
        <f t="shared" ref="F46:G46" si="10">+E40</f>
        <v>336</v>
      </c>
      <c r="G46" s="23">
        <f t="shared" si="10"/>
        <v>364</v>
      </c>
    </row>
    <row r="47" spans="1:9" x14ac:dyDescent="0.25">
      <c r="C47" t="s">
        <v>15</v>
      </c>
      <c r="D47" s="23">
        <f>SUM(D44:D46)</f>
        <v>24</v>
      </c>
      <c r="E47" s="29">
        <f>SUM(E44:E46)</f>
        <v>2516</v>
      </c>
      <c r="F47" s="30">
        <f>SUM(F44:F46)</f>
        <v>1096</v>
      </c>
      <c r="G47" s="30">
        <f>SUM(G44:G46)</f>
        <v>1420</v>
      </c>
      <c r="H47" s="23"/>
      <c r="I47" s="23"/>
    </row>
    <row r="48" spans="1:9" ht="15.75" x14ac:dyDescent="0.25">
      <c r="A48" s="6" t="s">
        <v>16</v>
      </c>
      <c r="B48" s="6"/>
      <c r="C48" s="6"/>
    </row>
    <row r="50" spans="1:9" ht="15.75" x14ac:dyDescent="0.25">
      <c r="D50" s="66" t="str">
        <f>+$C$41</f>
        <v>Resumen del trimestre abril-junio 2023</v>
      </c>
      <c r="E50" s="66"/>
      <c r="F50" s="66"/>
      <c r="G50" s="66"/>
      <c r="H50" s="66"/>
      <c r="I50" s="66"/>
    </row>
    <row r="51" spans="1:9" ht="48" customHeight="1" x14ac:dyDescent="0.25">
      <c r="D51" s="32" t="s">
        <v>10</v>
      </c>
      <c r="E51" s="32" t="s">
        <v>106</v>
      </c>
      <c r="F51" s="32" t="s">
        <v>17</v>
      </c>
      <c r="G51" s="32" t="s">
        <v>18</v>
      </c>
      <c r="H51" s="32" t="s">
        <v>107</v>
      </c>
    </row>
    <row r="52" spans="1:9" ht="15.75" x14ac:dyDescent="0.25">
      <c r="D52" s="32" t="str">
        <f>+$C$44</f>
        <v>Abril</v>
      </c>
      <c r="E52" s="32">
        <v>2</v>
      </c>
      <c r="F52" s="32">
        <v>0</v>
      </c>
      <c r="G52" s="32">
        <v>1</v>
      </c>
      <c r="H52" s="32">
        <v>0</v>
      </c>
    </row>
    <row r="53" spans="1:9" ht="15.75" x14ac:dyDescent="0.25">
      <c r="D53" s="32" t="str">
        <f>+$C$45</f>
        <v>Mayo</v>
      </c>
      <c r="E53" s="32">
        <v>1</v>
      </c>
      <c r="F53" s="32" t="s">
        <v>19</v>
      </c>
      <c r="G53" s="32">
        <v>0</v>
      </c>
      <c r="H53" s="32">
        <v>1</v>
      </c>
    </row>
    <row r="54" spans="1:9" ht="15.75" x14ac:dyDescent="0.25">
      <c r="D54" s="32" t="str">
        <f>+$C$46</f>
        <v>Junio</v>
      </c>
      <c r="E54" s="32">
        <v>0</v>
      </c>
      <c r="F54" s="32">
        <v>0</v>
      </c>
      <c r="G54" s="32">
        <v>0</v>
      </c>
      <c r="H54" s="32">
        <v>0</v>
      </c>
    </row>
    <row r="55" spans="1:9" x14ac:dyDescent="0.25">
      <c r="D55" t="s">
        <v>15</v>
      </c>
      <c r="E55" s="23">
        <f>SUM(E52:E54)</f>
        <v>3</v>
      </c>
      <c r="F55" s="23">
        <f>SUM(F52:F54)</f>
        <v>0</v>
      </c>
      <c r="G55" s="23">
        <f>SUM(G52:G54)</f>
        <v>1</v>
      </c>
      <c r="H55" s="23">
        <f>SUM(H52:H54)</f>
        <v>1</v>
      </c>
    </row>
    <row r="58" spans="1:9" ht="15.75" x14ac:dyDescent="0.25">
      <c r="D58" s="65" t="s">
        <v>108</v>
      </c>
      <c r="E58" s="65"/>
      <c r="F58" s="65"/>
      <c r="G58" s="65"/>
    </row>
    <row r="59" spans="1:9" ht="15.75" x14ac:dyDescent="0.25">
      <c r="D59" s="32" t="s">
        <v>10</v>
      </c>
      <c r="E59" s="32" t="s">
        <v>11</v>
      </c>
    </row>
    <row r="60" spans="1:9" ht="15.75" x14ac:dyDescent="0.25">
      <c r="D60" s="32" t="str">
        <f>+$C$44</f>
        <v>Abril</v>
      </c>
      <c r="E60" s="32">
        <v>15</v>
      </c>
    </row>
    <row r="61" spans="1:9" ht="15.75" x14ac:dyDescent="0.25">
      <c r="D61" s="32" t="str">
        <f>+$C$45</f>
        <v>Mayo</v>
      </c>
      <c r="E61" s="32">
        <v>0</v>
      </c>
    </row>
    <row r="62" spans="1:9" ht="15.75" x14ac:dyDescent="0.25">
      <c r="D62" s="32" t="str">
        <f>+$C$46</f>
        <v>Junio</v>
      </c>
      <c r="E62" s="32">
        <v>5</v>
      </c>
    </row>
    <row r="63" spans="1:9" x14ac:dyDescent="0.25">
      <c r="D63" s="33" t="s">
        <v>111</v>
      </c>
      <c r="E63" s="23">
        <f>SUM(E60:E62)</f>
        <v>20</v>
      </c>
    </row>
    <row r="64" spans="1:9" ht="15.75" x14ac:dyDescent="0.25">
      <c r="A64" s="67" t="s">
        <v>45</v>
      </c>
      <c r="B64" s="67"/>
      <c r="C64" s="67"/>
    </row>
    <row r="65" spans="3:4" x14ac:dyDescent="0.25">
      <c r="C65" s="34">
        <v>45017</v>
      </c>
    </row>
    <row r="66" spans="3:4" ht="15.75" x14ac:dyDescent="0.25">
      <c r="C66" s="49" t="s">
        <v>20</v>
      </c>
      <c r="D66" s="49" t="s">
        <v>11</v>
      </c>
    </row>
    <row r="67" spans="3:4" ht="15.75" x14ac:dyDescent="0.25">
      <c r="C67" s="50" t="s">
        <v>112</v>
      </c>
      <c r="D67" s="51">
        <v>11</v>
      </c>
    </row>
    <row r="68" spans="3:4" ht="15.75" x14ac:dyDescent="0.25">
      <c r="C68" s="52" t="s">
        <v>113</v>
      </c>
      <c r="D68" s="51">
        <v>2</v>
      </c>
    </row>
    <row r="69" spans="3:4" ht="15.75" x14ac:dyDescent="0.25">
      <c r="C69" s="52" t="s">
        <v>21</v>
      </c>
      <c r="D69" s="51">
        <v>3</v>
      </c>
    </row>
    <row r="70" spans="3:4" ht="15.75" x14ac:dyDescent="0.25">
      <c r="C70" s="53" t="s">
        <v>22</v>
      </c>
      <c r="D70" s="51">
        <v>10</v>
      </c>
    </row>
    <row r="71" spans="3:4" ht="15.75" x14ac:dyDescent="0.25">
      <c r="C71" s="53" t="s">
        <v>114</v>
      </c>
      <c r="D71" s="51">
        <v>10</v>
      </c>
    </row>
    <row r="72" spans="3:4" ht="15.75" x14ac:dyDescent="0.25">
      <c r="C72" s="51" t="s">
        <v>15</v>
      </c>
      <c r="D72" s="51">
        <f>SUM(D67:D71)</f>
        <v>36</v>
      </c>
    </row>
    <row r="73" spans="3:4" x14ac:dyDescent="0.25">
      <c r="C73" s="34">
        <v>45047</v>
      </c>
    </row>
    <row r="74" spans="3:4" ht="15.75" x14ac:dyDescent="0.25">
      <c r="C74" s="49" t="s">
        <v>20</v>
      </c>
      <c r="D74" s="49" t="s">
        <v>11</v>
      </c>
    </row>
    <row r="75" spans="3:4" ht="15.75" x14ac:dyDescent="0.25">
      <c r="C75" s="50" t="s">
        <v>112</v>
      </c>
      <c r="D75" s="51">
        <v>39</v>
      </c>
    </row>
    <row r="76" spans="3:4" ht="15.75" x14ac:dyDescent="0.25">
      <c r="C76" s="52" t="s">
        <v>113</v>
      </c>
      <c r="D76" s="51">
        <v>4</v>
      </c>
    </row>
    <row r="77" spans="3:4" ht="15.75" x14ac:dyDescent="0.25">
      <c r="C77" s="52" t="s">
        <v>21</v>
      </c>
      <c r="D77" s="51">
        <v>0</v>
      </c>
    </row>
    <row r="78" spans="3:4" ht="15.75" x14ac:dyDescent="0.25">
      <c r="C78" s="53" t="s">
        <v>22</v>
      </c>
      <c r="D78" s="51">
        <v>9</v>
      </c>
    </row>
    <row r="79" spans="3:4" ht="15.75" x14ac:dyDescent="0.25">
      <c r="C79" s="53" t="s">
        <v>114</v>
      </c>
      <c r="D79" s="51">
        <v>12</v>
      </c>
    </row>
    <row r="80" spans="3:4" ht="15.75" x14ac:dyDescent="0.25">
      <c r="C80" s="51" t="s">
        <v>15</v>
      </c>
      <c r="D80" s="51">
        <f>SUM(D75:D79)</f>
        <v>64</v>
      </c>
    </row>
    <row r="81" spans="3:8" x14ac:dyDescent="0.25">
      <c r="C81" s="34">
        <v>45078</v>
      </c>
    </row>
    <row r="82" spans="3:8" ht="15.75" x14ac:dyDescent="0.25">
      <c r="C82" s="49" t="s">
        <v>20</v>
      </c>
      <c r="D82" s="49" t="s">
        <v>11</v>
      </c>
    </row>
    <row r="83" spans="3:8" ht="15.75" x14ac:dyDescent="0.25">
      <c r="C83" s="50" t="s">
        <v>112</v>
      </c>
      <c r="D83" s="51">
        <v>49</v>
      </c>
    </row>
    <row r="84" spans="3:8" ht="15.75" x14ac:dyDescent="0.25">
      <c r="C84" s="52" t="s">
        <v>113</v>
      </c>
      <c r="D84" s="51">
        <v>4</v>
      </c>
    </row>
    <row r="85" spans="3:8" ht="15.75" x14ac:dyDescent="0.25">
      <c r="C85" s="52" t="s">
        <v>21</v>
      </c>
      <c r="D85" s="51">
        <v>0</v>
      </c>
    </row>
    <row r="86" spans="3:8" ht="15.75" x14ac:dyDescent="0.25">
      <c r="C86" s="53" t="s">
        <v>22</v>
      </c>
      <c r="D86" s="51">
        <v>20</v>
      </c>
    </row>
    <row r="87" spans="3:8" ht="15.75" x14ac:dyDescent="0.25">
      <c r="C87" s="53" t="s">
        <v>114</v>
      </c>
      <c r="D87" s="51">
        <v>8</v>
      </c>
    </row>
    <row r="88" spans="3:8" ht="15.75" x14ac:dyDescent="0.25">
      <c r="C88" s="51" t="s">
        <v>15</v>
      </c>
      <c r="D88" s="51">
        <f>SUM(D83:D87)</f>
        <v>81</v>
      </c>
    </row>
    <row r="89" spans="3:8" ht="15.75" x14ac:dyDescent="0.25">
      <c r="C89" s="6" t="s">
        <v>80</v>
      </c>
    </row>
    <row r="90" spans="3:8" ht="15.75" x14ac:dyDescent="0.25">
      <c r="C90" s="66" t="str">
        <f>+$D$50</f>
        <v>Resumen del trimestre abril-junio 2023</v>
      </c>
      <c r="D90" s="66"/>
      <c r="E90" s="66"/>
      <c r="F90" s="66"/>
      <c r="G90" s="66"/>
      <c r="H90" s="66"/>
    </row>
    <row r="91" spans="3:8" ht="15.75" x14ac:dyDescent="0.25">
      <c r="C91" s="49" t="s">
        <v>20</v>
      </c>
      <c r="D91" s="49" t="s">
        <v>11</v>
      </c>
    </row>
    <row r="92" spans="3:8" ht="15.75" x14ac:dyDescent="0.25">
      <c r="C92" s="50" t="s">
        <v>112</v>
      </c>
      <c r="D92" s="51">
        <f>+D83+D75+D67</f>
        <v>99</v>
      </c>
    </row>
    <row r="93" spans="3:8" ht="15.75" x14ac:dyDescent="0.25">
      <c r="C93" s="52" t="s">
        <v>113</v>
      </c>
      <c r="D93" s="51">
        <f>+D84+D76+D68</f>
        <v>10</v>
      </c>
    </row>
    <row r="94" spans="3:8" ht="15.75" x14ac:dyDescent="0.25">
      <c r="C94" s="52" t="s">
        <v>21</v>
      </c>
      <c r="D94" s="51">
        <f>+D85+D77+D69</f>
        <v>3</v>
      </c>
    </row>
    <row r="95" spans="3:8" ht="15.75" x14ac:dyDescent="0.25">
      <c r="C95" s="53" t="s">
        <v>22</v>
      </c>
      <c r="D95" s="51">
        <f>+D86+D78+D70</f>
        <v>39</v>
      </c>
    </row>
    <row r="96" spans="3:8" ht="15.75" x14ac:dyDescent="0.25">
      <c r="C96" s="53" t="s">
        <v>114</v>
      </c>
      <c r="D96" s="51">
        <f>+D87+D79+D71</f>
        <v>30</v>
      </c>
    </row>
    <row r="97" spans="1:12" ht="15.75" x14ac:dyDescent="0.25">
      <c r="C97" s="51" t="s">
        <v>15</v>
      </c>
      <c r="D97" s="51">
        <f>SUM(D92:D96)</f>
        <v>181</v>
      </c>
    </row>
    <row r="98" spans="1:12" ht="15.75" x14ac:dyDescent="0.25">
      <c r="A98" s="6" t="s">
        <v>25</v>
      </c>
      <c r="B98" s="6"/>
      <c r="C98" s="6"/>
    </row>
    <row r="100" spans="1:12" x14ac:dyDescent="0.25">
      <c r="C100" s="68" t="s">
        <v>44</v>
      </c>
      <c r="D100" s="69"/>
      <c r="E100" s="54"/>
    </row>
    <row r="101" spans="1:12" ht="15.75" x14ac:dyDescent="0.25">
      <c r="C101" s="66" t="str">
        <f>+$D$50</f>
        <v>Resumen del trimestre abril-junio 2023</v>
      </c>
      <c r="D101" s="66"/>
      <c r="E101" s="66"/>
      <c r="F101" s="66"/>
      <c r="G101" s="66"/>
      <c r="H101" s="66"/>
    </row>
    <row r="102" spans="1:12" x14ac:dyDescent="0.25">
      <c r="C102" s="37" t="s">
        <v>4</v>
      </c>
      <c r="D102" s="37" t="s">
        <v>11</v>
      </c>
      <c r="E102" s="37" t="s">
        <v>23</v>
      </c>
    </row>
    <row r="103" spans="1:12" x14ac:dyDescent="0.25">
      <c r="C103" s="37" t="s">
        <v>13</v>
      </c>
      <c r="D103" s="55">
        <v>1496</v>
      </c>
      <c r="E103" s="56">
        <f>+D103/D105</f>
        <v>0.67692307692307696</v>
      </c>
    </row>
    <row r="104" spans="1:12" x14ac:dyDescent="0.25">
      <c r="C104" s="37" t="s">
        <v>14</v>
      </c>
      <c r="D104" s="55">
        <v>714</v>
      </c>
      <c r="E104" s="56">
        <f>+D104/D105</f>
        <v>0.32307692307692309</v>
      </c>
    </row>
    <row r="105" spans="1:12" ht="15" customHeight="1" x14ac:dyDescent="0.25">
      <c r="C105" s="37" t="s">
        <v>24</v>
      </c>
      <c r="D105" s="57">
        <f>SUM(D103:D104)</f>
        <v>2210</v>
      </c>
      <c r="E105" s="56">
        <f>SUM(E103:E104)</f>
        <v>1</v>
      </c>
      <c r="F105" s="54"/>
      <c r="G105" s="54"/>
      <c r="H105" s="54"/>
      <c r="I105" s="35"/>
      <c r="J105" s="4"/>
      <c r="K105" s="4"/>
      <c r="L105" s="4"/>
    </row>
    <row r="106" spans="1:12" ht="25.5" customHeight="1" x14ac:dyDescent="0.25">
      <c r="C106" s="72" t="s">
        <v>26</v>
      </c>
      <c r="D106" s="73"/>
      <c r="E106" s="73"/>
      <c r="F106" s="73"/>
    </row>
    <row r="107" spans="1:12" ht="15.75" x14ac:dyDescent="0.25">
      <c r="C107" s="66" t="str">
        <f>+$D$50</f>
        <v>Resumen del trimestre abril-junio 2023</v>
      </c>
      <c r="D107" s="66"/>
      <c r="E107" s="66"/>
      <c r="F107" s="66"/>
      <c r="G107" s="66"/>
      <c r="H107" s="66"/>
    </row>
    <row r="108" spans="1:12" x14ac:dyDescent="0.25">
      <c r="C108" s="37" t="s">
        <v>4</v>
      </c>
      <c r="D108" s="37" t="s">
        <v>11</v>
      </c>
      <c r="E108" s="37" t="s">
        <v>23</v>
      </c>
    </row>
    <row r="109" spans="1:12" x14ac:dyDescent="0.25">
      <c r="C109" s="37" t="s">
        <v>13</v>
      </c>
      <c r="D109" s="55">
        <v>89</v>
      </c>
      <c r="E109" s="36">
        <v>0.6742424242424242</v>
      </c>
    </row>
    <row r="110" spans="1:12" x14ac:dyDescent="0.25">
      <c r="C110" s="37" t="s">
        <v>14</v>
      </c>
      <c r="D110" s="55">
        <v>43</v>
      </c>
      <c r="E110" s="36">
        <v>0.32575757575757575</v>
      </c>
    </row>
    <row r="111" spans="1:12" x14ac:dyDescent="0.25">
      <c r="C111" s="37" t="s">
        <v>24</v>
      </c>
      <c r="D111" s="57">
        <f>SUM(D109:D110)</f>
        <v>132</v>
      </c>
      <c r="E111" s="56">
        <f>SUM(E109:E110)</f>
        <v>1</v>
      </c>
    </row>
    <row r="112" spans="1:12" x14ac:dyDescent="0.25">
      <c r="C112" s="74" t="s">
        <v>121</v>
      </c>
      <c r="D112" s="74"/>
      <c r="E112" s="74"/>
      <c r="F112" s="74"/>
      <c r="G112" s="74"/>
    </row>
    <row r="113" spans="3:5" x14ac:dyDescent="0.25">
      <c r="C113" s="70" t="str">
        <f>+$C$107</f>
        <v>Resumen del trimestre abril-junio 2023</v>
      </c>
      <c r="D113" s="71"/>
      <c r="E113" s="71"/>
    </row>
    <row r="114" spans="3:5" x14ac:dyDescent="0.25">
      <c r="C114" t="s">
        <v>20</v>
      </c>
      <c r="D114" t="s">
        <v>11</v>
      </c>
      <c r="E114" t="s">
        <v>23</v>
      </c>
    </row>
    <row r="115" spans="3:5" x14ac:dyDescent="0.25">
      <c r="C115" s="37" t="s">
        <v>27</v>
      </c>
      <c r="D115" s="19">
        <v>1469</v>
      </c>
      <c r="E115" s="58">
        <f>+D115/D127</f>
        <v>0.54670636397469297</v>
      </c>
    </row>
    <row r="116" spans="3:5" x14ac:dyDescent="0.25">
      <c r="C116" s="37" t="s">
        <v>30</v>
      </c>
      <c r="D116" s="19">
        <v>281</v>
      </c>
      <c r="E116" s="58">
        <f>+D116/D127</f>
        <v>0.10457759583178265</v>
      </c>
    </row>
    <row r="117" spans="3:5" x14ac:dyDescent="0.25">
      <c r="C117" s="37" t="s">
        <v>29</v>
      </c>
      <c r="D117" s="19">
        <v>261</v>
      </c>
      <c r="E117" s="58">
        <f>+D117/D127</f>
        <v>9.7134350576851505E-2</v>
      </c>
    </row>
    <row r="118" spans="3:5" x14ac:dyDescent="0.25">
      <c r="C118" s="37" t="s">
        <v>28</v>
      </c>
      <c r="D118" s="19">
        <v>165</v>
      </c>
      <c r="E118" s="58">
        <f>+D118/D127</f>
        <v>6.1406773353181988E-2</v>
      </c>
    </row>
    <row r="119" spans="3:5" x14ac:dyDescent="0.25">
      <c r="C119" s="37" t="s">
        <v>31</v>
      </c>
      <c r="D119" s="19">
        <v>150</v>
      </c>
      <c r="E119" s="58">
        <f>+D119/D127</f>
        <v>5.5824339411983621E-2</v>
      </c>
    </row>
    <row r="120" spans="3:5" x14ac:dyDescent="0.25">
      <c r="C120" s="37" t="s">
        <v>34</v>
      </c>
      <c r="D120" s="19">
        <v>81</v>
      </c>
      <c r="E120" s="58">
        <f>+D120/D127</f>
        <v>3.0145143282471157E-2</v>
      </c>
    </row>
    <row r="121" spans="3:5" x14ac:dyDescent="0.25">
      <c r="C121" s="37" t="s">
        <v>35</v>
      </c>
      <c r="D121" s="19">
        <v>69</v>
      </c>
      <c r="E121" s="58">
        <f>+D121/D127</f>
        <v>2.5679196129512468E-2</v>
      </c>
    </row>
    <row r="122" spans="3:5" x14ac:dyDescent="0.25">
      <c r="C122" s="37" t="s">
        <v>33</v>
      </c>
      <c r="D122" s="19">
        <v>62</v>
      </c>
      <c r="E122" s="58">
        <f>+D122/D127</f>
        <v>2.3074060290286566E-2</v>
      </c>
    </row>
    <row r="123" spans="3:5" x14ac:dyDescent="0.25">
      <c r="C123" s="37" t="s">
        <v>118</v>
      </c>
      <c r="D123" s="19">
        <v>44</v>
      </c>
      <c r="E123" s="58">
        <f>+D123/D127</f>
        <v>1.6375139560848531E-2</v>
      </c>
    </row>
    <row r="124" spans="3:5" x14ac:dyDescent="0.25">
      <c r="C124" s="37" t="s">
        <v>32</v>
      </c>
      <c r="D124" s="19">
        <v>36</v>
      </c>
      <c r="E124" s="58">
        <f>+D124/D127</f>
        <v>1.339784145887607E-2</v>
      </c>
    </row>
    <row r="125" spans="3:5" x14ac:dyDescent="0.25">
      <c r="C125" s="37" t="s">
        <v>119</v>
      </c>
      <c r="D125" s="19">
        <v>35</v>
      </c>
      <c r="E125" s="58">
        <f>+D125/D127</f>
        <v>1.3025679196129512E-2</v>
      </c>
    </row>
    <row r="126" spans="3:5" x14ac:dyDescent="0.25">
      <c r="C126" s="37" t="s">
        <v>120</v>
      </c>
      <c r="D126" s="19">
        <v>34</v>
      </c>
      <c r="E126" s="58">
        <f>+D126/D127</f>
        <v>1.2653516933382954E-2</v>
      </c>
    </row>
    <row r="127" spans="3:5" x14ac:dyDescent="0.25">
      <c r="C127" s="33" t="s">
        <v>24</v>
      </c>
      <c r="D127" s="19">
        <f>SUM(D115:D126)</f>
        <v>2687</v>
      </c>
      <c r="E127" s="38">
        <f>SUM(E115:E126)</f>
        <v>1</v>
      </c>
    </row>
    <row r="128" spans="3:5" x14ac:dyDescent="0.25">
      <c r="C128" t="s">
        <v>38</v>
      </c>
    </row>
    <row r="129" spans="1:12" x14ac:dyDescent="0.25">
      <c r="C129" s="70" t="str">
        <f>+$C$107</f>
        <v>Resumen del trimestre abril-junio 2023</v>
      </c>
      <c r="D129" s="71"/>
      <c r="E129" s="71"/>
    </row>
    <row r="130" spans="1:12" ht="25.5" x14ac:dyDescent="0.25">
      <c r="C130" s="39" t="s">
        <v>10</v>
      </c>
      <c r="D130" s="39" t="s">
        <v>36</v>
      </c>
      <c r="E130" s="40" t="s">
        <v>37</v>
      </c>
    </row>
    <row r="131" spans="1:12" ht="15.75" x14ac:dyDescent="0.25">
      <c r="C131" s="32" t="str">
        <f>+$C$44</f>
        <v>Abril</v>
      </c>
      <c r="D131" s="41">
        <f>+D142</f>
        <v>13055</v>
      </c>
      <c r="E131" s="42">
        <v>2.6904332129963899</v>
      </c>
    </row>
    <row r="132" spans="1:12" ht="15.75" x14ac:dyDescent="0.25">
      <c r="C132" s="32" t="str">
        <f>+$C$45</f>
        <v>Mayo</v>
      </c>
      <c r="D132" s="41">
        <f>+D149</f>
        <v>3248</v>
      </c>
      <c r="E132" s="42">
        <v>1.8885017421602788</v>
      </c>
    </row>
    <row r="133" spans="1:12" ht="15.75" x14ac:dyDescent="0.25">
      <c r="C133" s="32" t="str">
        <f>+$C$46</f>
        <v>Junio</v>
      </c>
      <c r="D133" s="41">
        <f>+D156</f>
        <v>566</v>
      </c>
      <c r="E133" s="42">
        <v>1.2435897435897436</v>
      </c>
    </row>
    <row r="134" spans="1:12" x14ac:dyDescent="0.25">
      <c r="C134" s="33" t="s">
        <v>24</v>
      </c>
      <c r="D134" s="59">
        <f>SUM(D131:D133)</f>
        <v>16869</v>
      </c>
      <c r="E134" s="43">
        <v>1.3</v>
      </c>
    </row>
    <row r="135" spans="1:12" ht="15.75" x14ac:dyDescent="0.25">
      <c r="A135" s="6" t="s">
        <v>117</v>
      </c>
      <c r="B135" s="6"/>
      <c r="L135" s="3"/>
    </row>
    <row r="136" spans="1:12" ht="18.75" customHeight="1" x14ac:dyDescent="0.25">
      <c r="C136" s="6" t="s">
        <v>116</v>
      </c>
      <c r="L136" s="3"/>
    </row>
    <row r="137" spans="1:12" ht="15.75" x14ac:dyDescent="0.25">
      <c r="C137" s="31" t="s">
        <v>115</v>
      </c>
      <c r="D137" s="44" t="s">
        <v>81</v>
      </c>
    </row>
    <row r="138" spans="1:12" x14ac:dyDescent="0.25">
      <c r="C138" s="45" t="s">
        <v>39</v>
      </c>
      <c r="D138" s="45" t="s">
        <v>11</v>
      </c>
    </row>
    <row r="139" spans="1:12" x14ac:dyDescent="0.25">
      <c r="C139" s="37" t="s">
        <v>41</v>
      </c>
      <c r="D139" s="46">
        <v>9995</v>
      </c>
    </row>
    <row r="140" spans="1:12" x14ac:dyDescent="0.25">
      <c r="C140" s="37" t="s">
        <v>42</v>
      </c>
      <c r="D140" s="46">
        <v>2785</v>
      </c>
    </row>
    <row r="141" spans="1:12" x14ac:dyDescent="0.25">
      <c r="C141" s="37" t="s">
        <v>43</v>
      </c>
      <c r="D141" s="46">
        <v>275</v>
      </c>
    </row>
    <row r="142" spans="1:12" x14ac:dyDescent="0.25">
      <c r="C142" s="37" t="s">
        <v>40</v>
      </c>
      <c r="D142" s="46">
        <f>SUM(D139:D141)</f>
        <v>13055</v>
      </c>
    </row>
    <row r="143" spans="1:12" ht="15.75" x14ac:dyDescent="0.25">
      <c r="C143" s="6" t="s">
        <v>116</v>
      </c>
      <c r="G143" s="23"/>
    </row>
    <row r="144" spans="1:12" ht="15.75" x14ac:dyDescent="0.25">
      <c r="C144" s="31" t="s">
        <v>115</v>
      </c>
      <c r="D144" s="44" t="s">
        <v>82</v>
      </c>
      <c r="G144" s="23"/>
    </row>
    <row r="145" spans="3:13" x14ac:dyDescent="0.25">
      <c r="C145" s="45" t="s">
        <v>39</v>
      </c>
      <c r="D145" s="45" t="s">
        <v>11</v>
      </c>
      <c r="G145" s="23"/>
    </row>
    <row r="146" spans="3:13" x14ac:dyDescent="0.25">
      <c r="C146" s="37" t="s">
        <v>41</v>
      </c>
      <c r="D146" s="46">
        <v>2317</v>
      </c>
      <c r="G146" s="23"/>
    </row>
    <row r="147" spans="3:13" x14ac:dyDescent="0.25">
      <c r="C147" s="37" t="s">
        <v>42</v>
      </c>
      <c r="D147" s="46">
        <v>882</v>
      </c>
      <c r="G147" s="23"/>
    </row>
    <row r="148" spans="3:13" x14ac:dyDescent="0.25">
      <c r="C148" s="37" t="s">
        <v>43</v>
      </c>
      <c r="D148" s="46">
        <v>49</v>
      </c>
      <c r="G148" s="23"/>
    </row>
    <row r="149" spans="3:13" x14ac:dyDescent="0.25">
      <c r="C149" s="37" t="s">
        <v>40</v>
      </c>
      <c r="D149" s="46">
        <f>SUM(D146:D148)</f>
        <v>3248</v>
      </c>
      <c r="G149" s="23"/>
    </row>
    <row r="150" spans="3:13" ht="15.75" x14ac:dyDescent="0.25">
      <c r="C150" s="6" t="s">
        <v>116</v>
      </c>
      <c r="G150" s="23"/>
      <c r="M150" s="3"/>
    </row>
    <row r="151" spans="3:13" ht="15.75" x14ac:dyDescent="0.25">
      <c r="C151" s="31" t="s">
        <v>115</v>
      </c>
      <c r="D151" s="33" t="s">
        <v>83</v>
      </c>
      <c r="G151" s="23"/>
      <c r="M151" s="3"/>
    </row>
    <row r="152" spans="3:13" x14ac:dyDescent="0.25">
      <c r="C152" s="45" t="s">
        <v>39</v>
      </c>
      <c r="D152" s="45" t="s">
        <v>11</v>
      </c>
      <c r="G152" s="23"/>
      <c r="M152" s="3"/>
    </row>
    <row r="153" spans="3:13" x14ac:dyDescent="0.25">
      <c r="C153" s="37" t="s">
        <v>41</v>
      </c>
      <c r="D153" s="44">
        <v>468</v>
      </c>
      <c r="G153" s="23"/>
      <c r="M153" s="3"/>
    </row>
    <row r="154" spans="3:13" x14ac:dyDescent="0.25">
      <c r="C154" s="37" t="s">
        <v>42</v>
      </c>
      <c r="D154" s="44">
        <v>83</v>
      </c>
      <c r="G154" s="23"/>
    </row>
    <row r="155" spans="3:13" x14ac:dyDescent="0.25">
      <c r="C155" s="37" t="s">
        <v>43</v>
      </c>
      <c r="D155" s="44">
        <v>15</v>
      </c>
      <c r="G155" s="23"/>
    </row>
    <row r="156" spans="3:13" x14ac:dyDescent="0.25">
      <c r="C156" s="37" t="s">
        <v>40</v>
      </c>
      <c r="D156" s="44">
        <f>SUM(D153:D155)</f>
        <v>566</v>
      </c>
      <c r="G156" s="23"/>
    </row>
    <row r="157" spans="3:13" ht="15.75" x14ac:dyDescent="0.25">
      <c r="C157" s="65" t="str">
        <f>+$C$107</f>
        <v>Resumen del trimestre abril-junio 2023</v>
      </c>
      <c r="D157" s="66"/>
      <c r="E157" s="66"/>
    </row>
    <row r="158" spans="3:13" x14ac:dyDescent="0.25">
      <c r="C158" s="45" t="s">
        <v>39</v>
      </c>
      <c r="D158" s="45" t="s">
        <v>11</v>
      </c>
    </row>
    <row r="159" spans="3:13" x14ac:dyDescent="0.25">
      <c r="C159" s="37" t="s">
        <v>41</v>
      </c>
      <c r="D159" s="47">
        <f>+D153+D146+D139</f>
        <v>12780</v>
      </c>
    </row>
    <row r="160" spans="3:13" x14ac:dyDescent="0.25">
      <c r="C160" s="37" t="s">
        <v>42</v>
      </c>
      <c r="D160" s="47">
        <f>+D154+D147+D140</f>
        <v>3750</v>
      </c>
    </row>
    <row r="161" spans="3:4" x14ac:dyDescent="0.25">
      <c r="C161" s="37" t="s">
        <v>43</v>
      </c>
      <c r="D161" s="47">
        <f>+D155+D148+D141</f>
        <v>339</v>
      </c>
    </row>
    <row r="162" spans="3:4" x14ac:dyDescent="0.25">
      <c r="C162" s="37" t="s">
        <v>40</v>
      </c>
      <c r="D162" s="48">
        <f>SUM(D159:D161)</f>
        <v>16869</v>
      </c>
    </row>
    <row r="172" spans="3:4" ht="15.75" x14ac:dyDescent="0.25">
      <c r="C172" s="8"/>
      <c r="D172" s="1"/>
    </row>
    <row r="173" spans="3:4" x14ac:dyDescent="0.25">
      <c r="C173" s="10"/>
    </row>
    <row r="174" spans="3:4" x14ac:dyDescent="0.25">
      <c r="C174" s="10"/>
    </row>
    <row r="177" spans="6:14" x14ac:dyDescent="0.25">
      <c r="G177" s="1"/>
      <c r="H177" s="1"/>
      <c r="I177" s="1"/>
      <c r="J177" s="1"/>
      <c r="K177" s="1"/>
    </row>
    <row r="178" spans="6:14" x14ac:dyDescent="0.25">
      <c r="G178" s="1"/>
      <c r="H178" s="1"/>
      <c r="I178" s="1"/>
      <c r="J178" s="1"/>
      <c r="K178" s="1"/>
    </row>
    <row r="179" spans="6:14" x14ac:dyDescent="0.25">
      <c r="J179" s="7"/>
      <c r="K179" s="1"/>
      <c r="L179" s="1"/>
      <c r="M179" s="1"/>
      <c r="N179" s="1"/>
    </row>
    <row r="180" spans="6:14" x14ac:dyDescent="0.25">
      <c r="J180" s="1"/>
      <c r="K180" s="1"/>
      <c r="L180" s="1"/>
      <c r="M180" s="1"/>
      <c r="N180" s="1"/>
    </row>
    <row r="181" spans="6:14" x14ac:dyDescent="0.25">
      <c r="J181" s="1"/>
      <c r="K181" s="1"/>
      <c r="L181" s="1"/>
      <c r="M181" s="3"/>
      <c r="N181" s="1"/>
    </row>
    <row r="182" spans="6:14" x14ac:dyDescent="0.25">
      <c r="J182" s="1"/>
      <c r="K182" s="1"/>
      <c r="L182" s="1"/>
      <c r="M182" s="1"/>
      <c r="N182" s="1"/>
    </row>
    <row r="183" spans="6:14" x14ac:dyDescent="0.25">
      <c r="J183" s="1"/>
      <c r="K183" s="1"/>
      <c r="L183" s="1"/>
      <c r="M183" s="3"/>
      <c r="N183" s="1"/>
    </row>
    <row r="184" spans="6:14" x14ac:dyDescent="0.25">
      <c r="J184" s="1"/>
      <c r="K184" s="1"/>
      <c r="L184" s="1"/>
      <c r="M184" s="1"/>
      <c r="N184" s="1"/>
    </row>
    <row r="185" spans="6:14" x14ac:dyDescent="0.25">
      <c r="J185" s="1"/>
      <c r="K185" s="1"/>
      <c r="L185" s="1"/>
      <c r="M185" s="3"/>
      <c r="N185" s="1"/>
    </row>
    <row r="186" spans="6:14" x14ac:dyDescent="0.25">
      <c r="J186" s="1"/>
      <c r="K186" s="1"/>
      <c r="L186" s="1"/>
      <c r="M186" s="1"/>
      <c r="N186" s="1"/>
    </row>
    <row r="187" spans="6:14" x14ac:dyDescent="0.25">
      <c r="J187" s="1"/>
      <c r="K187" s="1"/>
      <c r="L187" s="1"/>
      <c r="M187" s="3"/>
      <c r="N187" s="1"/>
    </row>
    <row r="191" spans="6:14" x14ac:dyDescent="0.25">
      <c r="F191" s="1"/>
    </row>
  </sheetData>
  <mergeCells count="34">
    <mergeCell ref="C157:E157"/>
    <mergeCell ref="C129:E129"/>
    <mergeCell ref="C106:F106"/>
    <mergeCell ref="C112:G112"/>
    <mergeCell ref="C113:E113"/>
    <mergeCell ref="A64:C64"/>
    <mergeCell ref="C100:D100"/>
    <mergeCell ref="C107:H107"/>
    <mergeCell ref="C90:H90"/>
    <mergeCell ref="C101:H101"/>
    <mergeCell ref="C18:C19"/>
    <mergeCell ref="D18:D19"/>
    <mergeCell ref="E18:F18"/>
    <mergeCell ref="D58:G58"/>
    <mergeCell ref="B40:C40"/>
    <mergeCell ref="C41:G41"/>
    <mergeCell ref="G18:G19"/>
    <mergeCell ref="D50:I50"/>
    <mergeCell ref="H6:H7"/>
    <mergeCell ref="B33:B34"/>
    <mergeCell ref="C33:C34"/>
    <mergeCell ref="D33:D34"/>
    <mergeCell ref="E33:F33"/>
    <mergeCell ref="G33:G34"/>
    <mergeCell ref="H33:H34"/>
    <mergeCell ref="B6:B7"/>
    <mergeCell ref="C6:C7"/>
    <mergeCell ref="D6:D7"/>
    <mergeCell ref="E6:F6"/>
    <mergeCell ref="G6:G7"/>
    <mergeCell ref="H18:H19"/>
    <mergeCell ref="B31:C31"/>
    <mergeCell ref="B16:C16"/>
    <mergeCell ref="B18:B19"/>
  </mergeCells>
  <phoneticPr fontId="7" type="noConversion"/>
  <pageMargins left="0.7" right="0.7" top="0.75" bottom="0.75" header="0.3" footer="0.3"/>
  <pageSetup paperSize="5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Desktop</cp:lastModifiedBy>
  <cp:lastPrinted>2023-04-12T17:44:21Z</cp:lastPrinted>
  <dcterms:created xsi:type="dcterms:W3CDTF">2023-04-05T14:12:36Z</dcterms:created>
  <dcterms:modified xsi:type="dcterms:W3CDTF">2023-09-18T13:32:24Z</dcterms:modified>
</cp:coreProperties>
</file>