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wendy.delossantos\Desktop\Backup CPU Wendy de los Santos\Escritorio\Katherine RAI\Seguimiento del POA 2025\4to. Trimestre\"/>
    </mc:Choice>
  </mc:AlternateContent>
  <xr:revisionPtr revIDLastSave="0" documentId="13_ncr:1_{C1A92E8B-5752-4633-ACFC-0C4ED4DCB43C}" xr6:coauthVersionLast="47" xr6:coauthVersionMax="47" xr10:uidLastSave="{00000000-0000-0000-0000-000000000000}"/>
  <bookViews>
    <workbookView xWindow="-120" yWindow="-120" windowWidth="20730" windowHeight="11040" firstSheet="1" activeTab="1" xr2:uid="{36452F89-60AA-4B9C-992E-001074968A14}"/>
  </bookViews>
  <sheets>
    <sheet name="Matriz de datos" sheetId="1" state="hidden" r:id="rId1"/>
    <sheet name="Informe trimestral" sheetId="2" r:id="rId2"/>
  </sheets>
  <definedNames>
    <definedName name="_xlnm._FilterDatabase" localSheetId="0" hidden="1">'Matriz de datos'!$F$1:$F$102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6" i="2" l="1"/>
  <c r="F175" i="2"/>
  <c r="F173" i="2"/>
  <c r="F172" i="2"/>
  <c r="F171" i="2"/>
  <c r="F170" i="2"/>
  <c r="F165" i="2"/>
  <c r="F164" i="2"/>
  <c r="F163" i="2"/>
  <c r="F161" i="2"/>
  <c r="F160" i="2"/>
  <c r="F159" i="2"/>
  <c r="F158" i="2"/>
  <c r="F157" i="2"/>
  <c r="F156" i="2"/>
  <c r="F155" i="2"/>
  <c r="F154" i="2"/>
  <c r="F153" i="2"/>
  <c r="F151" i="2"/>
  <c r="F150" i="2"/>
  <c r="F147" i="2"/>
  <c r="F146" i="2"/>
  <c r="F145" i="2"/>
  <c r="F143" i="2"/>
  <c r="F141" i="2"/>
  <c r="F140" i="2"/>
  <c r="F138" i="2"/>
  <c r="F137" i="2"/>
  <c r="F136" i="2"/>
  <c r="F135" i="2"/>
  <c r="F134" i="2"/>
  <c r="F133" i="2"/>
  <c r="F132" i="2"/>
  <c r="F131" i="2"/>
  <c r="F130" i="2"/>
  <c r="F129" i="2"/>
  <c r="F128" i="2"/>
  <c r="F126" i="2"/>
  <c r="F124" i="2"/>
  <c r="F120" i="2"/>
  <c r="F119" i="2"/>
  <c r="F118" i="2"/>
  <c r="F116" i="2"/>
  <c r="F114" i="2"/>
  <c r="F113" i="2"/>
  <c r="F110" i="2"/>
  <c r="F109" i="2"/>
  <c r="F107" i="2"/>
  <c r="F104" i="2"/>
  <c r="F101" i="2"/>
  <c r="F98" i="2"/>
  <c r="F93" i="2"/>
  <c r="F90" i="2"/>
  <c r="A87" i="2"/>
  <c r="A89" i="2" s="1"/>
  <c r="A90" i="2" s="1"/>
  <c r="A91" i="2" s="1"/>
  <c r="A92" i="2" s="1"/>
  <c r="A93" i="2" s="1"/>
  <c r="A94" i="2" s="1"/>
  <c r="A95" i="2" s="1"/>
  <c r="A96" i="2" s="1"/>
  <c r="A97" i="2" s="1"/>
  <c r="A98" i="2" s="1"/>
  <c r="A99" i="2" s="1"/>
  <c r="A100" i="2" s="1"/>
  <c r="A101" i="2" s="1"/>
  <c r="A102" i="2" s="1"/>
  <c r="A104" i="2" s="1"/>
  <c r="A106" i="2" s="1"/>
  <c r="A107" i="2" s="1"/>
  <c r="A108" i="2" s="1"/>
  <c r="A109" i="2" s="1"/>
  <c r="A110" i="2" s="1"/>
  <c r="A111" i="2" s="1"/>
  <c r="A113" i="2" s="1"/>
  <c r="A114" i="2" s="1"/>
  <c r="A116" i="2" s="1"/>
  <c r="A118" i="2" s="1"/>
  <c r="A119" i="2" s="1"/>
  <c r="A120" i="2" s="1"/>
  <c r="A121" i="2" s="1"/>
  <c r="A122" i="2" s="1"/>
  <c r="A124" i="2" s="1"/>
  <c r="A126" i="2" s="1"/>
  <c r="A128" i="2" s="1"/>
  <c r="A129" i="2" s="1"/>
  <c r="A130" i="2" s="1"/>
  <c r="A131" i="2" s="1"/>
  <c r="A132" i="2" s="1"/>
  <c r="A133" i="2" s="1"/>
  <c r="A134" i="2" s="1"/>
  <c r="A135" i="2" s="1"/>
  <c r="A136" i="2" s="1"/>
  <c r="A137" i="2" s="1"/>
  <c r="A138" i="2" s="1"/>
  <c r="A140" i="2" s="1"/>
  <c r="A141" i="2" s="1"/>
  <c r="A142" i="2" s="1"/>
  <c r="A143" i="2" s="1"/>
  <c r="A144" i="2" s="1"/>
  <c r="A145" i="2" s="1"/>
  <c r="A146" i="2" s="1"/>
  <c r="A147" i="2" s="1"/>
  <c r="A148" i="2" s="1"/>
  <c r="A150" i="2" s="1"/>
  <c r="A151" i="2" s="1"/>
  <c r="A153" i="2" s="1"/>
  <c r="A154" i="2" s="1"/>
  <c r="A155" i="2" s="1"/>
  <c r="A156" i="2" s="1"/>
  <c r="A157" i="2" s="1"/>
  <c r="A158" i="2" s="1"/>
  <c r="A159" i="2" s="1"/>
  <c r="A160" i="2" s="1"/>
  <c r="A161" i="2" s="1"/>
  <c r="A163" i="2" s="1"/>
  <c r="A164" i="2" s="1"/>
  <c r="A165" i="2" s="1"/>
  <c r="A167" i="2" s="1"/>
  <c r="A168" i="2" s="1"/>
  <c r="A170" i="2" s="1"/>
  <c r="A171" i="2" s="1"/>
  <c r="A172" i="2" s="1"/>
  <c r="A173" i="2" s="1"/>
  <c r="A175" i="2" s="1"/>
  <c r="A176" i="2" s="1"/>
  <c r="P6" i="1" l="1"/>
  <c r="A95" i="1"/>
  <c r="A92" i="1"/>
  <c r="A93" i="1"/>
  <c r="A90" i="1"/>
  <c r="A88" i="1"/>
  <c r="A87" i="1"/>
  <c r="A77" i="1"/>
  <c r="A60" i="1"/>
  <c r="A52" i="1"/>
  <c r="A53" i="1"/>
  <c r="A54" i="1"/>
  <c r="A55" i="1"/>
  <c r="A56" i="1"/>
  <c r="A57" i="1" s="1"/>
  <c r="A58" i="1" s="1"/>
  <c r="A13" i="1"/>
  <c r="F21" i="1"/>
  <c r="F39" i="1" l="1"/>
  <c r="F40" i="1"/>
  <c r="F38" i="1"/>
  <c r="F96" i="1"/>
  <c r="F95" i="1"/>
  <c r="F54" i="1"/>
  <c r="F52" i="1"/>
  <c r="F67" i="1"/>
  <c r="F74" i="1"/>
  <c r="F75" i="1"/>
  <c r="F76" i="1"/>
  <c r="F77" i="1"/>
  <c r="F78" i="1"/>
  <c r="F79" i="1"/>
  <c r="F80" i="1"/>
  <c r="F81" i="1"/>
  <c r="F73" i="1"/>
  <c r="F91" i="1"/>
  <c r="F92" i="1"/>
  <c r="F93" i="1"/>
  <c r="F90" i="1"/>
  <c r="F60" i="1"/>
  <c r="F61" i="1"/>
  <c r="F63" i="1"/>
  <c r="F65" i="1"/>
  <c r="F66" i="1"/>
  <c r="F71" i="1"/>
  <c r="F70" i="1"/>
  <c r="F84" i="1" l="1"/>
  <c r="F85" i="1"/>
  <c r="F83" i="1"/>
  <c r="F49" i="1"/>
  <c r="F50" i="1"/>
  <c r="F51" i="1"/>
  <c r="F53" i="1"/>
  <c r="F55" i="1"/>
  <c r="F56" i="1"/>
  <c r="F57" i="1"/>
  <c r="F58" i="1"/>
  <c r="F48" i="1"/>
  <c r="F46" i="1"/>
  <c r="F44" i="1"/>
  <c r="F36" i="1"/>
  <c r="F34" i="1"/>
  <c r="F33" i="1"/>
  <c r="F24" i="1"/>
  <c r="F27" i="1"/>
  <c r="F29" i="1"/>
  <c r="F30" i="1"/>
  <c r="F18" i="1" l="1"/>
  <c r="F13" i="1"/>
  <c r="F10" i="1"/>
  <c r="Q4" i="1" l="1"/>
  <c r="A7" i="1" l="1"/>
  <c r="A9" i="1" s="1"/>
  <c r="A10" i="1" s="1"/>
  <c r="A11" i="1" s="1"/>
  <c r="A12" i="1" s="1"/>
  <c r="A14" i="1" s="1"/>
  <c r="A15" i="1" s="1"/>
  <c r="A16" i="1" s="1"/>
  <c r="A17" i="1" s="1"/>
  <c r="A18" i="1" s="1"/>
  <c r="A19" i="1" s="1"/>
  <c r="A20" i="1" s="1"/>
  <c r="A21" i="1" s="1"/>
  <c r="A22" i="1" s="1"/>
  <c r="A24" i="1" s="1"/>
  <c r="A26" i="1" s="1"/>
  <c r="A27" i="1" s="1"/>
  <c r="A28" i="1" l="1"/>
  <c r="A29" i="1" s="1"/>
  <c r="A30" i="1" s="1"/>
  <c r="A31" i="1" s="1"/>
  <c r="A33" i="1" s="1"/>
  <c r="R3" i="1"/>
  <c r="R1" i="1"/>
  <c r="R2" i="1"/>
  <c r="A34" i="1" l="1"/>
  <c r="A36" i="1" s="1"/>
  <c r="A38" i="1" s="1"/>
  <c r="A39" i="1" s="1"/>
  <c r="A40" i="1" s="1"/>
  <c r="A41" i="1" s="1"/>
  <c r="A42" i="1" s="1"/>
  <c r="A44" i="1" s="1"/>
  <c r="A46" i="1" s="1"/>
  <c r="A48" i="1" s="1"/>
  <c r="A49" i="1" s="1"/>
  <c r="A50" i="1" s="1"/>
  <c r="A51" i="1" s="1"/>
  <c r="A61" i="1" s="1"/>
  <c r="A62" i="1" s="1"/>
  <c r="A63" i="1" s="1"/>
  <c r="A64" i="1" s="1"/>
  <c r="A65" i="1" s="1"/>
  <c r="A66" i="1" s="1"/>
  <c r="A67" i="1" s="1"/>
  <c r="A68" i="1" s="1"/>
  <c r="A70" i="1" s="1"/>
  <c r="A71" i="1" s="1"/>
  <c r="A73" i="1" s="1"/>
  <c r="A74" i="1" s="1"/>
  <c r="A75" i="1" s="1"/>
  <c r="A76" i="1" s="1"/>
  <c r="A78" i="1" s="1"/>
  <c r="A79" i="1" s="1"/>
  <c r="A80" i="1" s="1"/>
  <c r="A81" i="1" s="1"/>
  <c r="A83" i="1" s="1"/>
  <c r="A84" i="1" s="1"/>
  <c r="A85" i="1" s="1"/>
  <c r="P7" i="1"/>
  <c r="R4" i="1"/>
  <c r="A91" i="1" l="1"/>
  <c r="A96" i="1" l="1"/>
</calcChain>
</file>

<file path=xl/sharedStrings.xml><?xml version="1.0" encoding="utf-8"?>
<sst xmlns="http://schemas.openxmlformats.org/spreadsheetml/2006/main" count="320" uniqueCount="165">
  <si>
    <t>Ejecutadas</t>
  </si>
  <si>
    <t>70-100</t>
  </si>
  <si>
    <t>Con nivel de ejecucion</t>
  </si>
  <si>
    <t>.10-69</t>
  </si>
  <si>
    <t>Sin ejecución</t>
  </si>
  <si>
    <t xml:space="preserve">No. </t>
  </si>
  <si>
    <t>Producto</t>
  </si>
  <si>
    <t>Metas programadas</t>
  </si>
  <si>
    <t>Metas logradas</t>
  </si>
  <si>
    <t>% ejecución</t>
  </si>
  <si>
    <t>Total metas programadas</t>
  </si>
  <si>
    <t>Nivel de eficiencia</t>
  </si>
  <si>
    <t>Nivel de cumplimiento.</t>
  </si>
  <si>
    <t>Comunicaciones.</t>
  </si>
  <si>
    <t>Tecnología.</t>
  </si>
  <si>
    <t>Nivel de eficiencia de productos programados</t>
  </si>
  <si>
    <t>Metas ejecutadas</t>
  </si>
  <si>
    <t>Objetivos 
/ 
Resultados</t>
  </si>
  <si>
    <t>Cantidad de solicitudes a TIC atendidas</t>
  </si>
  <si>
    <t>Implementación de plataformas digitales eficientes para la gestión y registro de derechos de autor.</t>
  </si>
  <si>
    <t>Compras.</t>
  </si>
  <si>
    <t>Interacciones en publicaciones digitales.</t>
  </si>
  <si>
    <t xml:space="preserve">Cantidad de notas de prensa. </t>
  </si>
  <si>
    <t>Cantidad de suscriptores a canal de YouTube.</t>
  </si>
  <si>
    <t>Publicación trimestral de boletín de actividades de la ONDA.</t>
  </si>
  <si>
    <t>Porcentaje de uso de los servicios de Investigación y Peritaje.</t>
  </si>
  <si>
    <t>Investigación y Peritaje.</t>
  </si>
  <si>
    <t>Relaciones Interinstitucionales.</t>
  </si>
  <si>
    <t>Participación en eventos nacionales relacionados con los derechos de autor y la propiedad intelectual.</t>
  </si>
  <si>
    <t>OE1. R.8: Cumplimiento de  las solicitudes de apoyo de las áreas sustantivas de la ONDA</t>
  </si>
  <si>
    <t>OE2.R.29: Creación de contenido informativo sobre la ley de derecho de autor y la ONDA especializado por industria creativa.</t>
  </si>
  <si>
    <t>OE2.R.30: Diseño y puesta en marcha la revista y boletìn sobre acciones a favor del derecho de autor.</t>
  </si>
  <si>
    <t>OE2. R 45: Posicionado el Derecho de autor y el Rol de la ONDA como ente rector de la ley de Derechio de autor</t>
  </si>
  <si>
    <t>OE1. R.22: Mejor conservación y disponibilidad de las obras registradas, facilitando su explotación comercial.</t>
  </si>
  <si>
    <t>OE2. R.43:  Incremento en la participación de la ONDA en foros de discusión sobre propiedad intelectual y economía creativa ademas de eventos y ferias del sector productivo.</t>
  </si>
  <si>
    <t>Inspectoría.</t>
  </si>
  <si>
    <t>Sociedades de Gestión Colectiva.</t>
  </si>
  <si>
    <t>Registro.</t>
  </si>
  <si>
    <t>Jurídica.</t>
  </si>
  <si>
    <t>Planificación y Desarrollo.</t>
  </si>
  <si>
    <t xml:space="preserve">Cantidad de evaluaciones de los acuerdos de la carta compromiso </t>
  </si>
  <si>
    <t>Resolución Alternativa de Conflictos.</t>
  </si>
  <si>
    <t>Atención al Usuario.</t>
  </si>
  <si>
    <t>Cumplimiento tiempos de respuesta en los trámites de registros.</t>
  </si>
  <si>
    <t>Recursos Humanos.</t>
  </si>
  <si>
    <t>Centro de Capacitación.</t>
  </si>
  <si>
    <t>Cantidad de personas capacitadas por el servicio del Centro de Capacitación</t>
  </si>
  <si>
    <t>Cantidad de nuevas acciones formativas para el derecho de autor.</t>
  </si>
  <si>
    <t>OE2. R.25: Desarrollo de programas de sensibilización y educación sobre los derechos de autor, dirigidos a sectores como la música, cine, y tecnología.</t>
  </si>
  <si>
    <t xml:space="preserve">Como parte de las acciones ejecutadas durante el trimestre se destacan: </t>
  </si>
  <si>
    <t>Nivel de incumplimiento</t>
  </si>
  <si>
    <t>Las metas presentadas en el presente informe corresponden a una segmentación técnica y operativa de los productos programados en el Plan Operativo Anual (POA), y están estructuradas en función de las actividades cuantificables vinculadas a los distintos indicadores definidos por la Oficina Nacional de Derecho de Autor (ONDA).</t>
  </si>
  <si>
    <t>OE1. R4: Fortalecimiento de la gestión de la calidad.</t>
  </si>
  <si>
    <t>Porcentaje trimestral de encuestas de satisfacción al cliente.</t>
  </si>
  <si>
    <t>OE3. R.14: Reducción en los tiempos de respuesta en los trámites de registros.</t>
  </si>
  <si>
    <t>Cantidad de capacitaciones para industrias creativas.</t>
  </si>
  <si>
    <t xml:space="preserve">Cantidad de personas impactadas del sector. </t>
  </si>
  <si>
    <t>OE4.R.35: Capacitación continua de personal, creadores y empresas en el marco legal de los derechos de autor.</t>
  </si>
  <si>
    <t>Cantidad de Creadores de contenido capacitado</t>
  </si>
  <si>
    <t xml:space="preserve">Cantidad de empresas capacitadas. </t>
  </si>
  <si>
    <t>OE4.R.36: Desarrollo de cursos y talleres especializados en la aplicación de derechos de autor en diferentes sectores industriales.</t>
  </si>
  <si>
    <t>Mujeres impactadas</t>
  </si>
  <si>
    <t>Hombres impactados</t>
  </si>
  <si>
    <t xml:space="preserve"> Jóvenes  impactados</t>
  </si>
  <si>
    <t>OE4. R39: Diseñado el plan de capacitación en la ley de derecho de autor a personal técnico de instituciones públicas, asociaciones de artistas, universidades, centros tecnológicos, centros de emprendimiento  que tiene incidencias en las industrias creativas.</t>
  </si>
  <si>
    <t>Cantidad de instituciones impactadas que tiene incidencias en las industrias creativas y culturales</t>
  </si>
  <si>
    <t xml:space="preserve">Cantidad de capacitaciones sobre la ley de derecho de autor a personal técnico de instituciones públicas que tiene incidencias en las industrias creativas </t>
  </si>
  <si>
    <t xml:space="preserve">OE3.R.47: Mejora en la accesibilidad de los servicios, especialmente para los sectores más vulnerables en todo el país.  </t>
  </si>
  <si>
    <t xml:space="preserve">Cantidad de ciudadanos impactados con participación eventos abiertos y masivos </t>
  </si>
  <si>
    <t>Cantidad de servidores públicos capacitados.</t>
  </si>
  <si>
    <t xml:space="preserve">Porcentaje de cumplimiento Plan Anual de Compras.  </t>
  </si>
  <si>
    <t>OE1. R9:  Mejorada la gestión de las áreas de apoyo de la ONDA.</t>
  </si>
  <si>
    <t>OE2.R.28: Diseñada e Implementada campaña de comunicación enfocada en la Sensibilización sobre el concepto del derecho de autor y el rol de la ONDA como garante del derecho de autor.</t>
  </si>
  <si>
    <t>Publicaciones realizadas.</t>
  </si>
  <si>
    <t>División de Sevicios Generales.</t>
  </si>
  <si>
    <t>OE1. R8: Cumplimiento de  las solicitudes de apoyo de las áreas sustantivas de la ONDA</t>
  </si>
  <si>
    <t>Cantidad de acciones de mantenimiento, suministros y mayordomía realizadas.</t>
  </si>
  <si>
    <t>Cantidad de solitudes de transporte atendidas.</t>
  </si>
  <si>
    <t xml:space="preserve">OE2. R.11: Fomentados operativos para detectar casos de  pirateria. </t>
  </si>
  <si>
    <t>Cantidad de operativos para detectar casos de piraterias.</t>
  </si>
  <si>
    <t xml:space="preserve">Cantidad de operativos para detectar casos de piraterias en  entornos digitales. </t>
  </si>
  <si>
    <t>Cantidad de servicios de registro de sujetos obligados.</t>
  </si>
  <si>
    <t>Cantidad  de inspecciones de parte y oficio.</t>
  </si>
  <si>
    <t>OE3. R.32: Fortalecimiento de la capacidad de inspección y fiscalización para combatir la piratería y el uso ilegal de obras protegidas.</t>
  </si>
  <si>
    <t>Personal  de inspectoría capacitado  para combatir la piratería  y el uso ilegal de obras protegidas.</t>
  </si>
  <si>
    <t>OE1. R.22: Mejor conservación
y disponibilidad de las obras registradas, facilitando su explotación comercial.</t>
  </si>
  <si>
    <t>Servicios legales
institucionales.</t>
  </si>
  <si>
    <t>OE1.R.2: Mejora en la eficiencia operativa gracias a un personal altamente calificado y motivado.</t>
  </si>
  <si>
    <t>OE1. R4: Fortalecimiento de la gestion de la calidad.</t>
  </si>
  <si>
    <t>Cantidad de informes de cumplimiento de las NOBACI</t>
  </si>
  <si>
    <t xml:space="preserve">OE1. R7: Elaboración y monitoreo de planes institucionales. </t>
  </si>
  <si>
    <t>OE3. R.15: Simplificación de procesos administrativos y reducción de la burocracia interna.</t>
  </si>
  <si>
    <t xml:space="preserve">Cantidad de procesos administrativos  simplificados </t>
  </si>
  <si>
    <t xml:space="preserve">Servicios impactados con la reducción de la burocracia. </t>
  </si>
  <si>
    <t>Cantidad de  Informes trimestral de monitoreo de las estadísticas de servicios.</t>
  </si>
  <si>
    <t>Cantidad de capacitaciones impartidas a empleados del grupo ocupacional 1 al 5 (capacitaciones epecializadas)</t>
  </si>
  <si>
    <t>OE1. R.3: Creación de un banco de peritos y expertos en derechos de autor para fortalecer las capacidades técnicas internas.</t>
  </si>
  <si>
    <t>Cantidad  de empleados del grupo ocupacional 3 al 5 impactados.</t>
  </si>
  <si>
    <t>OE1. R5: Diseñado el plan de suplencia de personal, pasantías y ruta para ser empleado de carrera en la ONDA.</t>
  </si>
  <si>
    <t>OE1. R.6: Clima organizacional asertivo para la ejecución de proyectos e iniciativas del PEI 2025-2028.</t>
  </si>
  <si>
    <t>Cantidad de actividades de integración.</t>
  </si>
  <si>
    <t>Cantidad de personal de ONDA por grupo ocupacional capacitado (especializaciones en derecho de autor).</t>
  </si>
  <si>
    <t>OE1. R.21: Incremento en el número de registros de obras protegidas por derechos de autor.</t>
  </si>
  <si>
    <t>OE1. R.24: Fortalecido el repositorio físico y digital de los registros de las obras ( Depòstio legal).</t>
  </si>
  <si>
    <t>OE4.R.16:Fortalecimien-to de la cooperación con instituciones públicas y privadas, tanto nacionales como internacionales.</t>
  </si>
  <si>
    <t>Cantidad de instituciones privadas internacionales que colaboran con la ONDA.</t>
  </si>
  <si>
    <t>OE4. R.17:Desarrollo de alianzas estratégicas con universidades, empresas y organizaciones internacionales en el ámbito de la propiedad.</t>
  </si>
  <si>
    <t xml:space="preserve">Cantidad de alianzas estratégicas con  Organizaciones internacionales, </t>
  </si>
  <si>
    <t>OE2.R.42:Mayor visibilidad de la ONDA en eventos nacionales e internacionales relacionados con los derechos de autor y la propiedad intelectual.</t>
  </si>
  <si>
    <t>Participación en eventos internacionales relacionados con los derechos de autor y la propiedad intelectual.</t>
  </si>
  <si>
    <t>Cantidad servicios de Orientación y Asistencia Jurídica.</t>
  </si>
  <si>
    <t>Cantidad de Actos de Acuerdos logrados.</t>
  </si>
  <si>
    <t xml:space="preserve">Cantidad de las Vistas Concilitorias. </t>
  </si>
  <si>
    <t>OE3. R.34: Fiscalización oportuna de las sociedades de gestión.</t>
  </si>
  <si>
    <t>Actividades  de las  Sociedades de Gestión  Colectiva con participación.</t>
  </si>
  <si>
    <t>OE2. R.12: Modernización tecnológica que permita ofrecer servicios más rápidos y accesibles a través de plataformas digitales.</t>
  </si>
  <si>
    <t>OE3.R.46:Ampliación de los servicios de la ONDA a nivel local mediante plataformas digitales y servicios móviles.</t>
  </si>
  <si>
    <t xml:space="preserve">Cantidad  de servicios incrementados en el portal Gob.do. </t>
  </si>
  <si>
    <t>Zona Norte.</t>
  </si>
  <si>
    <t>OE1.R.41: Mayor presencia de la ONDA en seminarios, talleres y eventos en la región norte.</t>
  </si>
  <si>
    <t xml:space="preserve">Cantidad de seminiarios en la zona Norte. </t>
  </si>
  <si>
    <t>Ejecución de talleres en ONDA zona Norte.</t>
  </si>
  <si>
    <t xml:space="preserve">Participación en ferias de sectores prodcutivos. </t>
  </si>
  <si>
    <t>Tabla No. 1
Seguimiento de metas programadas en el POA
 Trimestre octubre-diciembre 2025.</t>
  </si>
  <si>
    <r>
      <rPr>
        <b/>
        <sz val="12"/>
        <color rgb="FF002060"/>
        <rFont val="Calibri"/>
        <family val="2"/>
      </rPr>
      <t>Informe de Evaluación y Seguimiento del POA</t>
    </r>
    <r>
      <rPr>
        <sz val="12"/>
        <color rgb="FF000000"/>
        <rFont val="Calibri"/>
        <family val="2"/>
      </rPr>
      <t xml:space="preserve">
</t>
    </r>
    <r>
      <rPr>
        <b/>
        <sz val="12"/>
        <color rgb="FF0070C0"/>
        <rFont val="Calibri"/>
        <family val="2"/>
      </rPr>
      <t>Trimestre octubre-diciembre 2025</t>
    </r>
    <r>
      <rPr>
        <sz val="12"/>
        <color rgb="FF0070C0"/>
        <rFont val="Calibri"/>
        <family val="2"/>
      </rPr>
      <t>.</t>
    </r>
  </si>
  <si>
    <t>El presente informe de evaluación y monitoreo tiene como objetivo principal presentar de manera consolidada el desempeño institucional alcanzado en la ejecución del Plan Operativo Anual (POA) de la Oficina Nacional de Derecho de Autor (ONDA), correspondiente al período octubre-diciembre del año 2025.
Este documento se enmarca dentro de los procesos de seguimiento y control establecidos para garantizar la transparencia, la eficiencia y la eficacia en la gestión institucional. En tal sentido, el informe recoge y analiza los avances logrados en relación con las metas, actividades y resultados previstos para el cuarto trimestre del año, permitiendo identificar tanto los logros obtenidos como los desafíos enfrentados durante su ejecución.</t>
  </si>
  <si>
    <t>OE4. R.38: Lanzamiento de iniciativas educativas en redes sociales y medios masivos para concienciar sobre el impacto de la piratería en la economía creativa y la protección de los derechos de autor.</t>
  </si>
  <si>
    <t>Financiero y Administrativo.</t>
  </si>
  <si>
    <t>OE1. R9:  Mejorado la gestiòn de las áreas de apoyo de la ONDA.</t>
  </si>
  <si>
    <t xml:space="preserve">Elaboración Anual de Presupuesto. </t>
  </si>
  <si>
    <t>Cantidad  de informes autoevaluación del modelo CAF 
(Seguimiento).</t>
  </si>
  <si>
    <t>Elaboración trimestral de informes de seguimiento POA.</t>
  </si>
  <si>
    <t>Elaboración  de Memoria Institucional.</t>
  </si>
  <si>
    <t>OE2. R.27: Reporte de avances  de políticas públicas que promuevan el respeto y cumplimiento de los derechos de autor en diferentes sectores.</t>
  </si>
  <si>
    <t>Reporte técnico de combate a la pirateria.</t>
  </si>
  <si>
    <t>Porcentaje de cumplimento en el alcance de los indicadores de evaluaciones de desempeño institucional  (SISMAP).</t>
  </si>
  <si>
    <t xml:space="preserve">Cantidad de personal impactado con los programas de Carrera Administrativa. </t>
  </si>
  <si>
    <t>Cantidad de Informes de evaluación de desempeño del personal.</t>
  </si>
  <si>
    <t>OE4.R.16:Fortalecimiento de la cooperación con instituciones públicas y privadas, tanto nacionales como internacionales.</t>
  </si>
  <si>
    <t>Cantidad de empleados impactado</t>
  </si>
  <si>
    <t>OE4.R.37:Incremento en la cantidad de formadores en derechos de autor y propiedad intelectual dentro de la ONDA.</t>
  </si>
  <si>
    <t>Empleados de ONDA capacitados como formadores</t>
  </si>
  <si>
    <t>Cantidad de instituciones públicas locales que colaboran con la ONDA.</t>
  </si>
  <si>
    <t>OE4. R.18: Incremento de la visibilidad de la ONDA a nivel nacional e internacional mediante acuerdos y colaboraciones.</t>
  </si>
  <si>
    <t xml:space="preserve">Cantidad de colaboraciones a nivel internacional. </t>
  </si>
  <si>
    <t>Participación en foros de Economía Creativa</t>
  </si>
  <si>
    <t>OE2.R.44: Fomento de alianzas estratégicas con otros sectores a través de la participación en eventos.</t>
  </si>
  <si>
    <t xml:space="preserve">Alianzas estrategicas por sectores </t>
  </si>
  <si>
    <t>Capacitaciones de buenas prácticas en la Administración de una Sociedad de Gestiòn tanto para personal técnico de la ONDA como para la sociedad de Gestión</t>
  </si>
  <si>
    <t>OE3. R.31: Implementación de un sistema de monitoreo más eficaz para detectar y sancionar la infracción de derechos de autor.</t>
  </si>
  <si>
    <t>Adecuación funcional del sistema de monitoreo  para detectar y sancionar la infracción de derechos de autor.</t>
  </si>
  <si>
    <t>Cantidad de post en las redes socialaes.</t>
  </si>
  <si>
    <t xml:space="preserve">Informe trimestral porcentaje de obras registradas. </t>
  </si>
  <si>
    <t>Informe trimestral porcentaje de ejecución Plan de trabajo para mejorar el repositorio digital y físico de las obras registradas (Depósito legal).</t>
  </si>
  <si>
    <t>Elaboración de Plan Operativo Anual (POA)</t>
  </si>
  <si>
    <t>1.OE1. R9:  Mejorado la gestiòn de las áreas de apoyo de la ONDA</t>
  </si>
  <si>
    <t xml:space="preserve">Elaboración Plan Anual  de Compras. </t>
  </si>
  <si>
    <t xml:space="preserve">Iniciativas Educactivas lanzadas para concienciar sobre el impacto de la piratería en la economía creativa y la protección de los derechos de autor.
</t>
  </si>
  <si>
    <t xml:space="preserve">Durante el cuarto trimestre del año 2025, se programaron un conjunto de metas y actividades distribuidas en un total de 75 productos, todos ellos alineados al Plan Estratégico Institucional (PEI),  de las actividades programadas, se logró la ejecución efectiva de 67, lo que representa un 93% de cumplimiento respecto al total establecido para el período evaluado. </t>
  </si>
  <si>
    <t xml:space="preserve">En la tabla No. 1, se muestra el comportamiento de los productos programados en
el Plan Operativo Anual, durante el período octubre-diciembre 2025. </t>
  </si>
  <si>
    <t>Cantidad de creadores de contenido capacitado</t>
  </si>
  <si>
    <t>OE4.R.36: Desarrollo de cursos y talleres especializados en la aplicación de derechos de autor en diferentes secto-res industriales.</t>
  </si>
  <si>
    <t xml:space="preserve">
Iniciativas Educactivas lanzadas para concienciar sobre el impacto de la piratería en la economía creativa y la protección de los derechos de autor.
</t>
  </si>
  <si>
    <t xml:space="preserve">Porcentaje trimestral de encuestas de satisfacción al cliente, cumplimiento tiempos de respuesta en los trámites de registros,personas capacitadas por el servicio del Centro de Capacitación, servidores públicos capacitados, interacciones en publicaciones, servicios incrementados en el portal Gob.do., mujeres impactadas en cursos y talleres especiali-zados en la aplicación de derechos de autor, reporte técnico de combate a la pirateria, cumplimento en el alcance de los indicadores de evaluaciones de desempeño institucional  (SISMAP), solicitudes a TIC atendidas, entre otras. </t>
  </si>
  <si>
    <t xml:space="preserve">Las actividades ejecutadas fueron desarrolladas con un nivel de eficiencia del 89%, lo cual representa un desempeño favorable en términos de gestión operativa.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</si>
</sst>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b/>
      <sz val="12"/>
      <color theme="0"/>
      <name val="Calibri"/>
      <family val="2"/>
      <scheme val="minor"/>
    </font>
    <font>
      <b/>
      <sz val="12"/>
      <color theme="0"/>
      <name val="Calibri ."/>
    </font>
    <font>
      <sz val="12"/>
      <color theme="1"/>
      <name val="Verdana"/>
      <family val="2"/>
    </font>
    <font>
      <sz val="11"/>
      <name val="Calibri"/>
      <family val="2"/>
      <scheme val="minor"/>
    </font>
    <font>
      <sz val="11"/>
      <color rgb="FF000000"/>
      <name val="Calibri"/>
      <family val="2"/>
      <scheme val="minor"/>
    </font>
    <font>
      <b/>
      <sz val="11"/>
      <color theme="1"/>
      <name val="Calibri"/>
      <family val="2"/>
      <scheme val="minor"/>
    </font>
    <font>
      <sz val="12"/>
      <color rgb="FF000000"/>
      <name val="Calibri"/>
      <family val="2"/>
    </font>
    <font>
      <b/>
      <sz val="12"/>
      <color rgb="FF002060"/>
      <name val="Calibri"/>
      <family val="2"/>
    </font>
    <font>
      <sz val="11"/>
      <color theme="1"/>
      <name val="Calibri"/>
      <family val="2"/>
    </font>
    <font>
      <b/>
      <sz val="12"/>
      <color theme="1"/>
      <name val="Calibri"/>
      <family val="2"/>
      <scheme val="minor"/>
    </font>
    <font>
      <b/>
      <sz val="12"/>
      <color rgb="FF0070C0"/>
      <name val="Calibri"/>
      <family val="2"/>
    </font>
    <font>
      <sz val="12"/>
      <color rgb="FF0070C0"/>
      <name val="Calibri"/>
      <family val="2"/>
    </font>
    <font>
      <sz val="10.5"/>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9" fontId="0" fillId="0" borderId="0" xfId="2" applyFont="1"/>
    <xf numFmtId="2" fontId="0" fillId="0" borderId="0" xfId="0" applyNumberFormat="1"/>
    <xf numFmtId="0" fontId="0" fillId="0" borderId="0" xfId="0" applyAlignment="1">
      <alignment horizontal="left"/>
    </xf>
    <xf numFmtId="9" fontId="0" fillId="0" borderId="0" xfId="0" applyNumberFormat="1"/>
    <xf numFmtId="0" fontId="0" fillId="0" borderId="6" xfId="0" applyBorder="1" applyAlignment="1">
      <alignment horizontal="center" vertical="center"/>
    </xf>
    <xf numFmtId="0" fontId="0" fillId="0" borderId="6" xfId="0" applyBorder="1" applyAlignment="1">
      <alignment horizontal="left" vertical="center" wrapText="1"/>
    </xf>
    <xf numFmtId="1" fontId="0" fillId="0" borderId="6" xfId="0" applyNumberFormat="1" applyBorder="1" applyAlignment="1">
      <alignment horizontal="center" vertical="center"/>
    </xf>
    <xf numFmtId="9" fontId="0" fillId="0" borderId="6" xfId="2" applyFont="1" applyBorder="1" applyAlignment="1">
      <alignment horizontal="center" vertical="center"/>
    </xf>
    <xf numFmtId="0" fontId="4" fillId="0" borderId="0" xfId="0" applyFont="1"/>
    <xf numFmtId="10" fontId="0" fillId="0" borderId="0" xfId="0" applyNumberFormat="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0" xfId="0" applyAlignment="1">
      <alignment vertical="top" wrapText="1"/>
    </xf>
    <xf numFmtId="9" fontId="0" fillId="0" borderId="6" xfId="0" applyNumberFormat="1" applyBorder="1" applyAlignment="1">
      <alignment horizontal="center" vertical="center"/>
    </xf>
    <xf numFmtId="0" fontId="0" fillId="0" borderId="6" xfId="0" applyBorder="1" applyAlignment="1">
      <alignment vertical="center" wrapText="1"/>
    </xf>
    <xf numFmtId="9" fontId="0" fillId="0" borderId="6" xfId="2" applyFont="1" applyBorder="1" applyAlignment="1">
      <alignment horizontal="center" vertical="center" wrapText="1"/>
    </xf>
    <xf numFmtId="0" fontId="0" fillId="3" borderId="6" xfId="0" applyFill="1" applyBorder="1" applyAlignment="1">
      <alignment horizontal="justify" vertical="center" wrapText="1"/>
    </xf>
    <xf numFmtId="9" fontId="5"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9" fontId="0" fillId="0" borderId="10" xfId="0" applyNumberFormat="1" applyBorder="1" applyAlignment="1">
      <alignment horizontal="center" vertical="center" wrapText="1"/>
    </xf>
    <xf numFmtId="0" fontId="0" fillId="0" borderId="0" xfId="0" applyAlignment="1">
      <alignment wrapText="1"/>
    </xf>
    <xf numFmtId="0" fontId="6" fillId="0" borderId="6" xfId="0" applyFont="1" applyBorder="1" applyAlignment="1">
      <alignment vertical="center" wrapText="1"/>
    </xf>
    <xf numFmtId="9" fontId="0" fillId="0" borderId="6" xfId="1" applyNumberFormat="1" applyFont="1" applyFill="1" applyBorder="1" applyAlignment="1">
      <alignment horizontal="center" vertical="center"/>
    </xf>
    <xf numFmtId="9" fontId="0" fillId="0" borderId="0" xfId="0" applyNumberFormat="1" applyAlignment="1">
      <alignment horizontal="center"/>
    </xf>
    <xf numFmtId="0" fontId="0" fillId="0" borderId="7" xfId="0" applyBorder="1" applyAlignment="1">
      <alignment horizontal="center" vertical="center"/>
    </xf>
    <xf numFmtId="0" fontId="0" fillId="0" borderId="12" xfId="0" applyBorder="1" applyAlignment="1">
      <alignment horizontal="left" vertical="center" wrapText="1"/>
    </xf>
    <xf numFmtId="1" fontId="0" fillId="0" borderId="6" xfId="0" applyNumberForma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vertical="top" wrapText="1"/>
    </xf>
    <xf numFmtId="10" fontId="0" fillId="0" borderId="6" xfId="0" applyNumberFormat="1" applyBorder="1" applyAlignment="1">
      <alignment horizontal="center" vertical="center"/>
    </xf>
    <xf numFmtId="10" fontId="0" fillId="0" borderId="6" xfId="2" applyNumberFormat="1" applyFont="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9" fontId="0" fillId="3" borderId="6" xfId="0" applyNumberFormat="1" applyFill="1" applyBorder="1" applyAlignment="1">
      <alignment horizontal="center" vertical="center" wrapText="1"/>
    </xf>
    <xf numFmtId="0" fontId="0" fillId="0" borderId="4" xfId="0" applyBorder="1" applyAlignment="1">
      <alignment horizontal="left" vertical="center" wrapText="1"/>
    </xf>
    <xf numFmtId="9" fontId="0" fillId="0" borderId="6" xfId="0" applyNumberFormat="1" applyBorder="1" applyAlignment="1">
      <alignment horizontal="center" vertical="center" wrapText="1"/>
    </xf>
    <xf numFmtId="3" fontId="0" fillId="0" borderId="6" xfId="1" applyNumberFormat="1" applyFont="1" applyBorder="1" applyAlignment="1">
      <alignment horizontal="center" vertical="center"/>
    </xf>
    <xf numFmtId="9" fontId="3" fillId="2" borderId="11" xfId="2" applyFont="1" applyFill="1" applyBorder="1" applyAlignment="1">
      <alignment horizontal="center"/>
    </xf>
    <xf numFmtId="0" fontId="0" fillId="0" borderId="0" xfId="0" applyAlignment="1">
      <alignment vertical="center" wrapText="1"/>
    </xf>
    <xf numFmtId="0" fontId="10" fillId="0" borderId="0" xfId="0" applyFont="1" applyAlignment="1">
      <alignment vertical="top" wrapText="1"/>
    </xf>
    <xf numFmtId="0" fontId="10" fillId="0" borderId="0" xfId="0" applyFont="1"/>
    <xf numFmtId="0" fontId="10" fillId="0" borderId="0" xfId="0" applyFont="1" applyAlignment="1">
      <alignment horizontal="left" vertical="top"/>
    </xf>
    <xf numFmtId="0" fontId="0" fillId="3" borderId="6" xfId="0" applyFill="1" applyBorder="1" applyAlignment="1">
      <alignment horizontal="left" vertical="center" wrapText="1"/>
    </xf>
    <xf numFmtId="0" fontId="11" fillId="5" borderId="6" xfId="0" applyFont="1" applyFill="1" applyBorder="1" applyAlignment="1">
      <alignment horizontal="center" vertical="center"/>
    </xf>
    <xf numFmtId="0" fontId="11" fillId="5" borderId="6" xfId="0" applyFont="1" applyFill="1" applyBorder="1" applyAlignment="1">
      <alignment horizontal="center" vertical="center" wrapText="1"/>
    </xf>
    <xf numFmtId="9" fontId="11" fillId="5" borderId="6" xfId="0" applyNumberFormat="1" applyFont="1" applyFill="1" applyBorder="1" applyAlignment="1">
      <alignment horizontal="center" vertical="center"/>
    </xf>
    <xf numFmtId="9" fontId="0" fillId="0" borderId="9" xfId="2" applyFont="1" applyBorder="1" applyAlignment="1">
      <alignment horizontal="center" vertical="center"/>
    </xf>
    <xf numFmtId="0" fontId="0" fillId="0" borderId="10" xfId="0" applyBorder="1" applyAlignment="1">
      <alignment vertical="center" wrapText="1"/>
    </xf>
    <xf numFmtId="9" fontId="0" fillId="0" borderId="10" xfId="2" applyFont="1" applyBorder="1" applyAlignment="1">
      <alignment horizontal="center" vertical="center" wrapText="1"/>
    </xf>
    <xf numFmtId="0" fontId="6" fillId="0" borderId="6" xfId="0"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justify" vertical="center" wrapText="1"/>
    </xf>
    <xf numFmtId="1" fontId="0" fillId="3" borderId="6" xfId="0" applyNumberFormat="1" applyFill="1" applyBorder="1" applyAlignment="1">
      <alignment horizontal="center" vertical="center" wrapText="1"/>
    </xf>
    <xf numFmtId="1" fontId="0" fillId="0" borderId="6" xfId="2" applyNumberFormat="1" applyFont="1" applyBorder="1" applyAlignment="1">
      <alignment horizontal="center" vertical="center" wrapText="1"/>
    </xf>
    <xf numFmtId="0" fontId="0" fillId="0" borderId="0" xfId="0" applyAlignment="1">
      <alignment vertical="center"/>
    </xf>
    <xf numFmtId="0" fontId="7" fillId="0" borderId="14" xfId="0" applyFont="1" applyBorder="1" applyAlignment="1">
      <alignment vertical="top"/>
    </xf>
    <xf numFmtId="0" fontId="7" fillId="0" borderId="0" xfId="0" applyFont="1" applyAlignment="1">
      <alignment vertical="top"/>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3" fillId="4" borderId="6" xfId="0" applyFont="1" applyFill="1" applyBorder="1" applyAlignment="1">
      <alignment horizontal="center" vertical="center" wrapText="1"/>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8" fillId="0" borderId="0" xfId="0" applyFont="1" applyAlignment="1">
      <alignment horizontal="left" wrapText="1"/>
    </xf>
    <xf numFmtId="0" fontId="8" fillId="0" borderId="0" xfId="0" applyFont="1" applyAlignment="1">
      <alignment horizontal="left"/>
    </xf>
    <xf numFmtId="0" fontId="10" fillId="0" borderId="0" xfId="0" applyFont="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octubre</a:t>
            </a:r>
            <a:r>
              <a:rPr lang="en-US" sz="1400" b="1" baseline="0">
                <a:solidFill>
                  <a:sysClr val="windowText" lastClr="000000"/>
                </a:solidFill>
              </a:rPr>
              <a:t>-diciembre</a:t>
            </a:r>
            <a:r>
              <a:rPr lang="en-US" sz="1400" b="1">
                <a:solidFill>
                  <a:sysClr val="windowText" lastClr="000000"/>
                </a:solidFill>
              </a:rPr>
              <a:t> 2025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9-33CF-4A39-905B-D36780C3A62F}"/>
              </c:ext>
            </c:extLst>
          </c:dPt>
          <c:dPt>
            <c:idx val="1"/>
            <c:invertIfNegative val="0"/>
            <c:bubble3D val="0"/>
            <c:spPr>
              <a:solidFill>
                <a:srgbClr val="00B0F0"/>
              </a:solidFill>
            </c:spPr>
            <c:extLst>
              <c:ext xmlns:c16="http://schemas.microsoft.com/office/drawing/2014/chart" uri="{C3380CC4-5D6E-409C-BE32-E72D297353CC}">
                <c16:uniqueId val="{0000000A-33CF-4A39-905B-D36780C3A62F}"/>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F-4A39-905B-D36780C3A62F}"/>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F-4A39-905B-D36780C3A62F}"/>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datos'!$C$101:$C$102</c:f>
              <c:strCache>
                <c:ptCount val="2"/>
                <c:pt idx="0">
                  <c:v>Metas programadas</c:v>
                </c:pt>
                <c:pt idx="1">
                  <c:v>Metas ejecutadas</c:v>
                </c:pt>
              </c:strCache>
            </c:strRef>
          </c:cat>
          <c:val>
            <c:numRef>
              <c:f>'Matriz de datos'!$D$101:$D$102</c:f>
              <c:numCache>
                <c:formatCode>General</c:formatCode>
                <c:ptCount val="2"/>
                <c:pt idx="0">
                  <c:v>75</c:v>
                </c:pt>
                <c:pt idx="1">
                  <c:v>70</c:v>
                </c:pt>
              </c:numCache>
            </c:numRef>
          </c:val>
          <c:extLst>
            <c:ext xmlns:c16="http://schemas.microsoft.com/office/drawing/2014/chart" uri="{C3380CC4-5D6E-409C-BE32-E72D297353CC}">
              <c16:uniqueId val="{00000008-33CF-4A39-905B-D36780C3A62F}"/>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octubre-diciembre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B691-444A-AAC0-841A78825A8A}"/>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691-444A-AAC0-841A78825A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datos'!$O$8:$O$9</c:f>
              <c:strCache>
                <c:ptCount val="2"/>
                <c:pt idx="0">
                  <c:v>Nivel de eficiencia</c:v>
                </c:pt>
                <c:pt idx="1">
                  <c:v>Nivel de incumplimiento</c:v>
                </c:pt>
              </c:strCache>
            </c:strRef>
          </c:cat>
          <c:val>
            <c:numRef>
              <c:f>'Matriz de datos'!$P$8:$P$9</c:f>
              <c:numCache>
                <c:formatCode>0%</c:formatCode>
                <c:ptCount val="2"/>
                <c:pt idx="0">
                  <c:v>0.89</c:v>
                </c:pt>
                <c:pt idx="1">
                  <c:v>0.11</c:v>
                </c:pt>
              </c:numCache>
            </c:numRef>
          </c:val>
          <c:extLst>
            <c:ext xmlns:c16="http://schemas.microsoft.com/office/drawing/2014/chart" uri="{C3380CC4-5D6E-409C-BE32-E72D297353CC}">
              <c16:uniqueId val="{00000004-B691-444A-AAC0-841A78825A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enero-marzo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1.7699988129925338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datos'!$C$5:$C$96</c15:sqref>
                  </c15:fullRef>
                </c:ext>
              </c:extLst>
              <c:f>('Matriz de datos'!$C$6:$C$7,'Matriz de datos'!$C$9:$C$22,'Matriz de datos'!$C$24:$C$31,'Matriz de datos'!$C$33:$C$36,'Matriz de datos'!$C$38:$C$42,'Matriz de datos'!$C$44,'Matriz de datos'!$C$46,'Matriz de datos'!$C$48:$C$49,'Matriz de datos'!$C$51:$C$54,'Matriz de datos'!$C$56,'Matriz de datos'!$C$58:$C$96)</c:f>
              <c:strCache>
                <c:ptCount val="81"/>
                <c:pt idx="0">
                  <c:v>Porcentaje trimestral de encuestas de satisfacción al cliente.</c:v>
                </c:pt>
                <c:pt idx="1">
                  <c:v>Cumplimiento tiempos de respuesta en los trámites de registros.</c:v>
                </c:pt>
                <c:pt idx="2">
                  <c:v>Cantidad de personas capacitadas por el servicio del Centro de Capacitación</c:v>
                </c:pt>
                <c:pt idx="3">
                  <c:v>Cantidad de nuevas acciones formativas para el derecho de autor.</c:v>
                </c:pt>
                <c:pt idx="4">
                  <c:v>Cantidad de personas impactadas del sector. </c:v>
                </c:pt>
                <c:pt idx="5">
                  <c:v>Cantidad de capacitaciones para industrias creativas.</c:v>
                </c:pt>
                <c:pt idx="6">
                  <c:v>Cantidad de Creadores de contenido capacitado</c:v>
                </c:pt>
                <c:pt idx="7">
                  <c:v>Cantidad de empresas capacitadas. </c:v>
                </c:pt>
                <c:pt idx="8">
                  <c:v>Mujeres impactadas</c:v>
                </c:pt>
                <c:pt idx="9">
                  <c:v>Hombres impactados</c:v>
                </c:pt>
                <c:pt idx="10">
                  <c:v> Jóvenes  impactados</c:v>
                </c:pt>
                <c:pt idx="11">
                  <c:v>Iniciativas Educactivas lanzadas para concienciar sobre el impacto de la piratería en la economía creativa y la protección de los derechos de autor.
</c:v>
                </c:pt>
                <c:pt idx="12">
                  <c:v>Cantidad de instituciones impactadas que tiene incidencias en las industrias creativas y culturales</c:v>
                </c:pt>
                <c:pt idx="13">
                  <c:v>Cantidad de capacitaciones sobre la ley de derecho de autor a personal técnico de instituciones públicas que tiene incidencias en las industrias creativas </c:v>
                </c:pt>
                <c:pt idx="14">
                  <c:v>Cantidad de servidores públicos capacitados.</c:v>
                </c:pt>
                <c:pt idx="15">
                  <c:v>Cantidad de ciudadanos impactados con participación eventos abiertos y masivos </c:v>
                </c:pt>
                <c:pt idx="16">
                  <c:v>Porcentaje de cumplimiento Plan Anual de Compras.  </c:v>
                </c:pt>
                <c:pt idx="18">
                  <c:v>Interacciones en publicaciones digitales.</c:v>
                </c:pt>
                <c:pt idx="19">
                  <c:v>Cantidad de notas de prensa. </c:v>
                </c:pt>
                <c:pt idx="20">
                  <c:v>Cantidad de post en las redes socialaes.</c:v>
                </c:pt>
                <c:pt idx="21">
                  <c:v>Cantidad de suscriptores a canal de YouTube.</c:v>
                </c:pt>
                <c:pt idx="22">
                  <c:v>Publicación trimestral de boletín de actividades de la ONDA.</c:v>
                </c:pt>
                <c:pt idx="23">
                  <c:v>Publicaciones realizadas.</c:v>
                </c:pt>
                <c:pt idx="24">
                  <c:v>Cantidad de acciones de mantenimiento, suministros y mayordomía realizadas.</c:v>
                </c:pt>
                <c:pt idx="25">
                  <c:v>Cantidad de solitudes de transporte atendidas.</c:v>
                </c:pt>
                <c:pt idx="27">
                  <c:v>Elaboración Anual de Presupuesto. </c:v>
                </c:pt>
                <c:pt idx="28">
                  <c:v>Cantidad de operativos para detectar casos de piraterias en  entornos digitales. </c:v>
                </c:pt>
                <c:pt idx="29">
                  <c:v>Cantidad de operativos para detectar casos de piraterias.</c:v>
                </c:pt>
                <c:pt idx="30">
                  <c:v>Cantidad de servicios de registro de sujetos obligados.</c:v>
                </c:pt>
                <c:pt idx="31">
                  <c:v>Cantidad  de inspecciones de parte y oficio.</c:v>
                </c:pt>
                <c:pt idx="32">
                  <c:v>Personal  de inspectoría capacitado  para combatir la piratería  y el uso ilegal de obras protegidas.</c:v>
                </c:pt>
                <c:pt idx="33">
                  <c:v>Porcentaje de uso de los servicios de Investigación y Peritaje.</c:v>
                </c:pt>
                <c:pt idx="34">
                  <c:v>Servicios legales
institucionales.</c:v>
                </c:pt>
                <c:pt idx="35">
                  <c:v>Cantidad de evaluaciones de los acuerdos de la carta compromiso </c:v>
                </c:pt>
                <c:pt idx="36">
                  <c:v>Cantidad  de informes autoevaluación del modelo CAF 
(Seguimiento).</c:v>
                </c:pt>
                <c:pt idx="37">
                  <c:v>Elaboración trimestral de informes de seguimiento POA.</c:v>
                </c:pt>
                <c:pt idx="38">
                  <c:v>Elaboración de Plan Operativo Anual (POA)</c:v>
                </c:pt>
                <c:pt idx="39">
                  <c:v>Elaboración  de Memoria Institucional.</c:v>
                </c:pt>
                <c:pt idx="40">
                  <c:v>Elaboración Plan Anual  de Compras. </c:v>
                </c:pt>
                <c:pt idx="41">
                  <c:v>Servicios impactados con la reducción de la burocracia. </c:v>
                </c:pt>
                <c:pt idx="42">
                  <c:v>Reporte técnico de combate a la pirateria.</c:v>
                </c:pt>
                <c:pt idx="44">
                  <c:v>Cantidad de capacitaciones impartidas a empleados del grupo ocupacional 1 al 5 (capacitaciones epecializadas)</c:v>
                </c:pt>
                <c:pt idx="45">
                  <c:v>Porcentaje de cumplimento en el alcance de los indicadores de evaluaciones de desempeño institucional  (SISMAP).</c:v>
                </c:pt>
                <c:pt idx="46">
                  <c:v>Cantidad  de empleados del grupo ocupacional 3 al 5 impactados.</c:v>
                </c:pt>
                <c:pt idx="47">
                  <c:v>Cantidad de personal impactado con los programas de Carrera Administrativa. </c:v>
                </c:pt>
                <c:pt idx="48">
                  <c:v>Cantidad de actividades de integración.</c:v>
                </c:pt>
                <c:pt idx="49">
                  <c:v>Cantidad de Informes de evaluación de desempeño del personal.</c:v>
                </c:pt>
                <c:pt idx="50">
                  <c:v>Cantidad de empleados impactado</c:v>
                </c:pt>
                <c:pt idx="51">
                  <c:v>Cantidad de personal de ONDA por grupo ocupacional capacitado (especializaciones en derecho de autor).</c:v>
                </c:pt>
                <c:pt idx="52">
                  <c:v>Empleados de ONDA capacitados como formadores</c:v>
                </c:pt>
                <c:pt idx="54">
                  <c:v>Informe trimestral porcentaje de obras registradas. </c:v>
                </c:pt>
                <c:pt idx="55">
                  <c:v>Informe trimestral porcentaje de ejecución Plan de trabajo para mejorar el repositorio digital y físico de las obras registradas (Depósito legal).</c:v>
                </c:pt>
                <c:pt idx="57">
                  <c:v>Cantidad de instituciones públicas locales que colaboran con la ONDA.</c:v>
                </c:pt>
                <c:pt idx="58">
                  <c:v>Cantidad de instituciones privadas internacionales que colaboran con la ONDA.</c:v>
                </c:pt>
                <c:pt idx="59">
                  <c:v>Cantidad de alianzas estratégicas con  Organizaciones internacionales, </c:v>
                </c:pt>
                <c:pt idx="60">
                  <c:v>Cantidad de colaboraciones a nivel internacional. </c:v>
                </c:pt>
                <c:pt idx="61">
                  <c:v>Participación en eventos nacionales relacionados con los derechos de autor y la propiedad intelectual.</c:v>
                </c:pt>
                <c:pt idx="62">
                  <c:v>Participación en eventos internacionales relacionados con los derechos de autor y la propiedad intelectual.</c:v>
                </c:pt>
                <c:pt idx="63">
                  <c:v>Participación en foros de Economía Creativa</c:v>
                </c:pt>
                <c:pt idx="64">
                  <c:v>Participación en ferias de sectores prodcutivos. </c:v>
                </c:pt>
                <c:pt idx="65">
                  <c:v>Alianzas estrategicas por sectores </c:v>
                </c:pt>
                <c:pt idx="67">
                  <c:v>Cantidad servicios de Orientación y Asistencia Jurídica.</c:v>
                </c:pt>
                <c:pt idx="68">
                  <c:v>Cantidad de Actos de Acuerdos logrados.</c:v>
                </c:pt>
                <c:pt idx="69">
                  <c:v>Cantidad de las Vistas Concilitorias. </c:v>
                </c:pt>
                <c:pt idx="71">
                  <c:v>Actividades  de las  Sociedades de Gestión  Colectiva con participación.</c:v>
                </c:pt>
                <c:pt idx="72">
                  <c:v>Capacitaciones de buenas prácticas en la Administración de una Sociedad de Gestiòn tanto para personal técnico de la ONDA como para la sociedad de Gestión</c:v>
                </c:pt>
                <c:pt idx="74">
                  <c:v>Cantidad de solicitudes a TIC atendidas</c:v>
                </c:pt>
                <c:pt idx="75">
                  <c:v>Implementación de plataformas digitales eficientes para la gestión y registro de derechos de autor.</c:v>
                </c:pt>
                <c:pt idx="76">
                  <c:v>Adecuación funcional del sistema de monitoreo  para detectar y sancionar la infracción de derechos de autor.</c:v>
                </c:pt>
                <c:pt idx="77">
                  <c:v>Cantidad  de servicios incrementados en el portal Gob.do. </c:v>
                </c:pt>
                <c:pt idx="79">
                  <c:v>Cantidad de seminiarios en la zona Norte. </c:v>
                </c:pt>
                <c:pt idx="80">
                  <c:v>Ejecución de talleres en ONDA zona Norte.</c:v>
                </c:pt>
              </c:strCache>
            </c:strRef>
          </c:cat>
          <c:val>
            <c:numRef>
              <c:extLst>
                <c:ext xmlns:c15="http://schemas.microsoft.com/office/drawing/2012/chart" uri="{02D57815-91ED-43cb-92C2-25804820EDAC}">
                  <c15:fullRef>
                    <c15:sqref>'Matriz de datos'!$F$5:$F$96</c15:sqref>
                  </c15:fullRef>
                </c:ext>
              </c:extLst>
              <c:f>('Matriz de datos'!$F$6:$F$7,'Matriz de datos'!$F$9:$F$22,'Matriz de datos'!$F$24:$F$31,'Matriz de datos'!$F$33:$F$36,'Matriz de datos'!$F$38:$F$42,'Matriz de datos'!$F$44,'Matriz de datos'!$F$46,'Matriz de datos'!$F$48:$F$49,'Matriz de datos'!$F$51:$F$54,'Matriz de datos'!$F$56,'Matriz de datos'!$F$58:$F$96)</c:f>
              <c:numCache>
                <c:formatCode>0%</c:formatCode>
                <c:ptCount val="81"/>
                <c:pt idx="0">
                  <c:v>1</c:v>
                </c:pt>
                <c:pt idx="1">
                  <c:v>1</c:v>
                </c:pt>
                <c:pt idx="2">
                  <c:v>1</c:v>
                </c:pt>
                <c:pt idx="3">
                  <c:v>1</c:v>
                </c:pt>
                <c:pt idx="4">
                  <c:v>1</c:v>
                </c:pt>
                <c:pt idx="5">
                  <c:v>1</c:v>
                </c:pt>
                <c:pt idx="6">
                  <c:v>0.85909090909090913</c:v>
                </c:pt>
                <c:pt idx="7">
                  <c:v>1</c:v>
                </c:pt>
                <c:pt idx="8">
                  <c:v>1</c:v>
                </c:pt>
                <c:pt idx="9">
                  <c:v>1</c:v>
                </c:pt>
                <c:pt idx="10">
                  <c:v>1</c:v>
                </c:pt>
                <c:pt idx="11">
                  <c:v>0</c:v>
                </c:pt>
                <c:pt idx="12">
                  <c:v>1</c:v>
                </c:pt>
                <c:pt idx="13">
                  <c:v>1</c:v>
                </c:pt>
                <c:pt idx="14">
                  <c:v>0.75</c:v>
                </c:pt>
                <c:pt idx="15">
                  <c:v>1</c:v>
                </c:pt>
                <c:pt idx="16">
                  <c:v>0.91120000000000001</c:v>
                </c:pt>
                <c:pt idx="18">
                  <c:v>1</c:v>
                </c:pt>
                <c:pt idx="19">
                  <c:v>1</c:v>
                </c:pt>
                <c:pt idx="20">
                  <c:v>1</c:v>
                </c:pt>
                <c:pt idx="21">
                  <c:v>0.14285714285714285</c:v>
                </c:pt>
                <c:pt idx="22">
                  <c:v>1</c:v>
                </c:pt>
                <c:pt idx="23">
                  <c:v>1</c:v>
                </c:pt>
                <c:pt idx="24">
                  <c:v>1</c:v>
                </c:pt>
                <c:pt idx="25">
                  <c:v>1</c:v>
                </c:pt>
                <c:pt idx="27">
                  <c:v>1</c:v>
                </c:pt>
                <c:pt idx="28">
                  <c:v>0</c:v>
                </c:pt>
                <c:pt idx="29">
                  <c:v>0</c:v>
                </c:pt>
                <c:pt idx="30">
                  <c:v>0.53846153846153844</c:v>
                </c:pt>
                <c:pt idx="31">
                  <c:v>1</c:v>
                </c:pt>
                <c:pt idx="32">
                  <c:v>1</c:v>
                </c:pt>
                <c:pt idx="33">
                  <c:v>1</c:v>
                </c:pt>
                <c:pt idx="34">
                  <c:v>1</c:v>
                </c:pt>
                <c:pt idx="35">
                  <c:v>1</c:v>
                </c:pt>
                <c:pt idx="36">
                  <c:v>1</c:v>
                </c:pt>
                <c:pt idx="37">
                  <c:v>1</c:v>
                </c:pt>
                <c:pt idx="38">
                  <c:v>1</c:v>
                </c:pt>
                <c:pt idx="39">
                  <c:v>1</c:v>
                </c:pt>
                <c:pt idx="40">
                  <c:v>1</c:v>
                </c:pt>
                <c:pt idx="41">
                  <c:v>0</c:v>
                </c:pt>
                <c:pt idx="42">
                  <c:v>1</c:v>
                </c:pt>
                <c:pt idx="44">
                  <c:v>0.75</c:v>
                </c:pt>
                <c:pt idx="45">
                  <c:v>0.99043956043956038</c:v>
                </c:pt>
                <c:pt idx="46">
                  <c:v>1</c:v>
                </c:pt>
                <c:pt idx="47">
                  <c:v>0.5</c:v>
                </c:pt>
                <c:pt idx="48">
                  <c:v>1</c:v>
                </c:pt>
                <c:pt idx="49">
                  <c:v>1</c:v>
                </c:pt>
                <c:pt idx="50">
                  <c:v>0</c:v>
                </c:pt>
                <c:pt idx="51">
                  <c:v>0.7142857142857143</c:v>
                </c:pt>
                <c:pt idx="52">
                  <c:v>1</c:v>
                </c:pt>
                <c:pt idx="54">
                  <c:v>1</c:v>
                </c:pt>
                <c:pt idx="55">
                  <c:v>1</c:v>
                </c:pt>
                <c:pt idx="57">
                  <c:v>1</c:v>
                </c:pt>
                <c:pt idx="58">
                  <c:v>1</c:v>
                </c:pt>
                <c:pt idx="59">
                  <c:v>1</c:v>
                </c:pt>
                <c:pt idx="60">
                  <c:v>1</c:v>
                </c:pt>
                <c:pt idx="61">
                  <c:v>1</c:v>
                </c:pt>
                <c:pt idx="62">
                  <c:v>1</c:v>
                </c:pt>
                <c:pt idx="63">
                  <c:v>1</c:v>
                </c:pt>
                <c:pt idx="64">
                  <c:v>1</c:v>
                </c:pt>
                <c:pt idx="65">
                  <c:v>1</c:v>
                </c:pt>
                <c:pt idx="67">
                  <c:v>1</c:v>
                </c:pt>
                <c:pt idx="68">
                  <c:v>1</c:v>
                </c:pt>
                <c:pt idx="69">
                  <c:v>1</c:v>
                </c:pt>
                <c:pt idx="71">
                  <c:v>1</c:v>
                </c:pt>
                <c:pt idx="72">
                  <c:v>1</c:v>
                </c:pt>
                <c:pt idx="74">
                  <c:v>1</c:v>
                </c:pt>
                <c:pt idx="75">
                  <c:v>0.8</c:v>
                </c:pt>
                <c:pt idx="76">
                  <c:v>1</c:v>
                </c:pt>
                <c:pt idx="77">
                  <c:v>1</c:v>
                </c:pt>
                <c:pt idx="79">
                  <c:v>1</c:v>
                </c:pt>
                <c:pt idx="80">
                  <c:v>1</c:v>
                </c:pt>
              </c:numCache>
            </c:numRef>
          </c:val>
          <c:extLst>
            <c:ext xmlns:c16="http://schemas.microsoft.com/office/drawing/2014/chart" uri="{C3380CC4-5D6E-409C-BE32-E72D297353CC}">
              <c16:uniqueId val="{00000000-43F8-4B25-89FA-248D260B2FEE}"/>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octubre</a:t>
            </a:r>
            <a:r>
              <a:rPr lang="en-US" sz="1400" b="1" baseline="0">
                <a:solidFill>
                  <a:sysClr val="windowText" lastClr="000000"/>
                </a:solidFill>
              </a:rPr>
              <a:t>-diciembre</a:t>
            </a:r>
            <a:r>
              <a:rPr lang="en-US" sz="1400" b="1">
                <a:solidFill>
                  <a:sysClr val="windowText" lastClr="000000"/>
                </a:solidFill>
              </a:rPr>
              <a:t> 2025 </a:t>
            </a:r>
          </a:p>
        </c:rich>
      </c:tx>
      <c:layout>
        <c:manualLayout>
          <c:xMode val="edge"/>
          <c:yMode val="edge"/>
          <c:x val="0.2135726971039302"/>
          <c:y val="5.714978999592759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1-7984-47B4-862E-6A5CA95408C4}"/>
              </c:ext>
            </c:extLst>
          </c:dPt>
          <c:dPt>
            <c:idx val="1"/>
            <c:invertIfNegative val="0"/>
            <c:bubble3D val="0"/>
            <c:spPr>
              <a:solidFill>
                <a:srgbClr val="00B0F0"/>
              </a:solidFill>
            </c:spPr>
            <c:extLst>
              <c:ext xmlns:c16="http://schemas.microsoft.com/office/drawing/2014/chart" uri="{C3380CC4-5D6E-409C-BE32-E72D297353CC}">
                <c16:uniqueId val="{00000003-7984-47B4-862E-6A5CA95408C4}"/>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84-47B4-862E-6A5CA95408C4}"/>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84-47B4-862E-6A5CA95408C4}"/>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datos'!$C$101:$C$102</c:f>
              <c:strCache>
                <c:ptCount val="2"/>
                <c:pt idx="0">
                  <c:v>Metas programadas</c:v>
                </c:pt>
                <c:pt idx="1">
                  <c:v>Metas ejecutadas</c:v>
                </c:pt>
              </c:strCache>
            </c:strRef>
          </c:cat>
          <c:val>
            <c:numRef>
              <c:f>'Matriz de datos'!$D$101:$D$102</c:f>
              <c:numCache>
                <c:formatCode>General</c:formatCode>
                <c:ptCount val="2"/>
                <c:pt idx="0">
                  <c:v>75</c:v>
                </c:pt>
                <c:pt idx="1">
                  <c:v>70</c:v>
                </c:pt>
              </c:numCache>
            </c:numRef>
          </c:val>
          <c:extLst>
            <c:ext xmlns:c16="http://schemas.microsoft.com/office/drawing/2014/chart" uri="{C3380CC4-5D6E-409C-BE32-E72D297353CC}">
              <c16:uniqueId val="{00000004-7984-47B4-862E-6A5CA95408C4}"/>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octubre-diciembre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030-4B8E-BD4F-1CA50964C52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E030-4B8E-BD4F-1CA50964C520}"/>
              </c:ext>
            </c:extLst>
          </c:dPt>
          <c:dLbls>
            <c:dLbl>
              <c:idx val="0"/>
              <c:layout>
                <c:manualLayout>
                  <c:x val="5.8919803600654665E-2"/>
                  <c:y val="-4.0671087895024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0-4B8E-BD4F-1CA50964C5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datos'!$O$8:$O$9</c:f>
              <c:strCache>
                <c:ptCount val="2"/>
                <c:pt idx="0">
                  <c:v>Nivel de eficiencia</c:v>
                </c:pt>
                <c:pt idx="1">
                  <c:v>Nivel de incumplimiento</c:v>
                </c:pt>
              </c:strCache>
            </c:strRef>
          </c:cat>
          <c:val>
            <c:numRef>
              <c:f>'Matriz de datos'!$P$8:$P$9</c:f>
              <c:numCache>
                <c:formatCode>0%</c:formatCode>
                <c:ptCount val="2"/>
                <c:pt idx="0">
                  <c:v>0.89</c:v>
                </c:pt>
                <c:pt idx="1">
                  <c:v>0.11</c:v>
                </c:pt>
              </c:numCache>
            </c:numRef>
          </c:val>
          <c:extLst>
            <c:ext xmlns:c16="http://schemas.microsoft.com/office/drawing/2014/chart" uri="{C3380CC4-5D6E-409C-BE32-E72D297353CC}">
              <c16:uniqueId val="{00000004-E030-4B8E-BD4F-1CA50964C5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octubre-diciembre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2.8347977835232449E-2"/>
          <c:w val="0.49285279415355832"/>
          <c:h val="0.94176757903684361"/>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datos'!$C$5:$C$96</c15:sqref>
                  </c15:fullRef>
                </c:ext>
              </c:extLst>
              <c:f>('Matriz de datos'!$C$6:$C$7,'Matriz de datos'!$C$9:$C$22,'Matriz de datos'!$C$24:$C$31,'Matriz de datos'!$C$33:$C$36,'Matriz de datos'!$C$38:$C$42,'Matriz de datos'!$C$44,'Matriz de datos'!$C$46,'Matriz de datos'!$C$48:$C$49,'Matriz de datos'!$C$51:$C$54,'Matriz de datos'!$C$56,'Matriz de datos'!$C$58:$C$96)</c:f>
              <c:strCache>
                <c:ptCount val="81"/>
                <c:pt idx="0">
                  <c:v>Porcentaje trimestral de encuestas de satisfacción al cliente.</c:v>
                </c:pt>
                <c:pt idx="1">
                  <c:v>Cumplimiento tiempos de respuesta en los trámites de registros.</c:v>
                </c:pt>
                <c:pt idx="2">
                  <c:v>Cantidad de personas capacitadas por el servicio del Centro de Capacitación</c:v>
                </c:pt>
                <c:pt idx="3">
                  <c:v>Cantidad de nuevas acciones formativas para el derecho de autor.</c:v>
                </c:pt>
                <c:pt idx="4">
                  <c:v>Cantidad de personas impactadas del sector. </c:v>
                </c:pt>
                <c:pt idx="5">
                  <c:v>Cantidad de capacitaciones para industrias creativas.</c:v>
                </c:pt>
                <c:pt idx="6">
                  <c:v>Cantidad de Creadores de contenido capacitado</c:v>
                </c:pt>
                <c:pt idx="7">
                  <c:v>Cantidad de empresas capacitadas. </c:v>
                </c:pt>
                <c:pt idx="8">
                  <c:v>Mujeres impactadas</c:v>
                </c:pt>
                <c:pt idx="9">
                  <c:v>Hombres impactados</c:v>
                </c:pt>
                <c:pt idx="10">
                  <c:v> Jóvenes  impactados</c:v>
                </c:pt>
                <c:pt idx="11">
                  <c:v>Iniciativas Educactivas lanzadas para concienciar sobre el impacto de la piratería en la economía creativa y la protección de los derechos de autor.
</c:v>
                </c:pt>
                <c:pt idx="12">
                  <c:v>Cantidad de instituciones impactadas que tiene incidencias en las industrias creativas y culturales</c:v>
                </c:pt>
                <c:pt idx="13">
                  <c:v>Cantidad de capacitaciones sobre la ley de derecho de autor a personal técnico de instituciones públicas que tiene incidencias en las industrias creativas </c:v>
                </c:pt>
                <c:pt idx="14">
                  <c:v>Cantidad de servidores públicos capacitados.</c:v>
                </c:pt>
                <c:pt idx="15">
                  <c:v>Cantidad de ciudadanos impactados con participación eventos abiertos y masivos </c:v>
                </c:pt>
                <c:pt idx="16">
                  <c:v>Porcentaje de cumplimiento Plan Anual de Compras.  </c:v>
                </c:pt>
                <c:pt idx="18">
                  <c:v>Interacciones en publicaciones digitales.</c:v>
                </c:pt>
                <c:pt idx="19">
                  <c:v>Cantidad de notas de prensa. </c:v>
                </c:pt>
                <c:pt idx="20">
                  <c:v>Cantidad de post en las redes socialaes.</c:v>
                </c:pt>
                <c:pt idx="21">
                  <c:v>Cantidad de suscriptores a canal de YouTube.</c:v>
                </c:pt>
                <c:pt idx="22">
                  <c:v>Publicación trimestral de boletín de actividades de la ONDA.</c:v>
                </c:pt>
                <c:pt idx="23">
                  <c:v>Publicaciones realizadas.</c:v>
                </c:pt>
                <c:pt idx="24">
                  <c:v>Cantidad de acciones de mantenimiento, suministros y mayordomía realizadas.</c:v>
                </c:pt>
                <c:pt idx="25">
                  <c:v>Cantidad de solitudes de transporte atendidas.</c:v>
                </c:pt>
                <c:pt idx="27">
                  <c:v>Elaboración Anual de Presupuesto. </c:v>
                </c:pt>
                <c:pt idx="28">
                  <c:v>Cantidad de operativos para detectar casos de piraterias en  entornos digitales. </c:v>
                </c:pt>
                <c:pt idx="29">
                  <c:v>Cantidad de operativos para detectar casos de piraterias.</c:v>
                </c:pt>
                <c:pt idx="30">
                  <c:v>Cantidad de servicios de registro de sujetos obligados.</c:v>
                </c:pt>
                <c:pt idx="31">
                  <c:v>Cantidad  de inspecciones de parte y oficio.</c:v>
                </c:pt>
                <c:pt idx="32">
                  <c:v>Personal  de inspectoría capacitado  para combatir la piratería  y el uso ilegal de obras protegidas.</c:v>
                </c:pt>
                <c:pt idx="33">
                  <c:v>Porcentaje de uso de los servicios de Investigación y Peritaje.</c:v>
                </c:pt>
                <c:pt idx="34">
                  <c:v>Servicios legales
institucionales.</c:v>
                </c:pt>
                <c:pt idx="35">
                  <c:v>Cantidad de evaluaciones de los acuerdos de la carta compromiso </c:v>
                </c:pt>
                <c:pt idx="36">
                  <c:v>Cantidad  de informes autoevaluación del modelo CAF 
(Seguimiento).</c:v>
                </c:pt>
                <c:pt idx="37">
                  <c:v>Elaboración trimestral de informes de seguimiento POA.</c:v>
                </c:pt>
                <c:pt idx="38">
                  <c:v>Elaboración de Plan Operativo Anual (POA)</c:v>
                </c:pt>
                <c:pt idx="39">
                  <c:v>Elaboración  de Memoria Institucional.</c:v>
                </c:pt>
                <c:pt idx="40">
                  <c:v>Elaboración Plan Anual  de Compras. </c:v>
                </c:pt>
                <c:pt idx="41">
                  <c:v>Servicios impactados con la reducción de la burocracia. </c:v>
                </c:pt>
                <c:pt idx="42">
                  <c:v>Reporte técnico de combate a la pirateria.</c:v>
                </c:pt>
                <c:pt idx="44">
                  <c:v>Cantidad de capacitaciones impartidas a empleados del grupo ocupacional 1 al 5 (capacitaciones epecializadas)</c:v>
                </c:pt>
                <c:pt idx="45">
                  <c:v>Porcentaje de cumplimento en el alcance de los indicadores de evaluaciones de desempeño institucional  (SISMAP).</c:v>
                </c:pt>
                <c:pt idx="46">
                  <c:v>Cantidad  de empleados del grupo ocupacional 3 al 5 impactados.</c:v>
                </c:pt>
                <c:pt idx="47">
                  <c:v>Cantidad de personal impactado con los programas de Carrera Administrativa. </c:v>
                </c:pt>
                <c:pt idx="48">
                  <c:v>Cantidad de actividades de integración.</c:v>
                </c:pt>
                <c:pt idx="49">
                  <c:v>Cantidad de Informes de evaluación de desempeño del personal.</c:v>
                </c:pt>
                <c:pt idx="50">
                  <c:v>Cantidad de empleados impactado</c:v>
                </c:pt>
                <c:pt idx="51">
                  <c:v>Cantidad de personal de ONDA por grupo ocupacional capacitado (especializaciones en derecho de autor).</c:v>
                </c:pt>
                <c:pt idx="52">
                  <c:v>Empleados de ONDA capacitados como formadores</c:v>
                </c:pt>
                <c:pt idx="54">
                  <c:v>Informe trimestral porcentaje de obras registradas. </c:v>
                </c:pt>
                <c:pt idx="55">
                  <c:v>Informe trimestral porcentaje de ejecución Plan de trabajo para mejorar el repositorio digital y físico de las obras registradas (Depósito legal).</c:v>
                </c:pt>
                <c:pt idx="57">
                  <c:v>Cantidad de instituciones públicas locales que colaboran con la ONDA.</c:v>
                </c:pt>
                <c:pt idx="58">
                  <c:v>Cantidad de instituciones privadas internacionales que colaboran con la ONDA.</c:v>
                </c:pt>
                <c:pt idx="59">
                  <c:v>Cantidad de alianzas estratégicas con  Organizaciones internacionales, </c:v>
                </c:pt>
                <c:pt idx="60">
                  <c:v>Cantidad de colaboraciones a nivel internacional. </c:v>
                </c:pt>
                <c:pt idx="61">
                  <c:v>Participación en eventos nacionales relacionados con los derechos de autor y la propiedad intelectual.</c:v>
                </c:pt>
                <c:pt idx="62">
                  <c:v>Participación en eventos internacionales relacionados con los derechos de autor y la propiedad intelectual.</c:v>
                </c:pt>
                <c:pt idx="63">
                  <c:v>Participación en foros de Economía Creativa</c:v>
                </c:pt>
                <c:pt idx="64">
                  <c:v>Participación en ferias de sectores prodcutivos. </c:v>
                </c:pt>
                <c:pt idx="65">
                  <c:v>Alianzas estrategicas por sectores </c:v>
                </c:pt>
                <c:pt idx="67">
                  <c:v>Cantidad servicios de Orientación y Asistencia Jurídica.</c:v>
                </c:pt>
                <c:pt idx="68">
                  <c:v>Cantidad de Actos de Acuerdos logrados.</c:v>
                </c:pt>
                <c:pt idx="69">
                  <c:v>Cantidad de las Vistas Concilitorias. </c:v>
                </c:pt>
                <c:pt idx="71">
                  <c:v>Actividades  de las  Sociedades de Gestión  Colectiva con participación.</c:v>
                </c:pt>
                <c:pt idx="72">
                  <c:v>Capacitaciones de buenas prácticas en la Administración de una Sociedad de Gestiòn tanto para personal técnico de la ONDA como para la sociedad de Gestión</c:v>
                </c:pt>
                <c:pt idx="74">
                  <c:v>Cantidad de solicitudes a TIC atendidas</c:v>
                </c:pt>
                <c:pt idx="75">
                  <c:v>Implementación de plataformas digitales eficientes para la gestión y registro de derechos de autor.</c:v>
                </c:pt>
                <c:pt idx="76">
                  <c:v>Adecuación funcional del sistema de monitoreo  para detectar y sancionar la infracción de derechos de autor.</c:v>
                </c:pt>
                <c:pt idx="77">
                  <c:v>Cantidad  de servicios incrementados en el portal Gob.do. </c:v>
                </c:pt>
                <c:pt idx="79">
                  <c:v>Cantidad de seminiarios en la zona Norte. </c:v>
                </c:pt>
                <c:pt idx="80">
                  <c:v>Ejecución de talleres en ONDA zona Norte.</c:v>
                </c:pt>
              </c:strCache>
            </c:strRef>
          </c:cat>
          <c:val>
            <c:numRef>
              <c:extLst>
                <c:ext xmlns:c15="http://schemas.microsoft.com/office/drawing/2012/chart" uri="{02D57815-91ED-43cb-92C2-25804820EDAC}">
                  <c15:fullRef>
                    <c15:sqref>'Matriz de datos'!$F$5:$F$96</c15:sqref>
                  </c15:fullRef>
                </c:ext>
              </c:extLst>
              <c:f>('Matriz de datos'!$F$6:$F$7,'Matriz de datos'!$F$9:$F$22,'Matriz de datos'!$F$24:$F$31,'Matriz de datos'!$F$33:$F$36,'Matriz de datos'!$F$38:$F$42,'Matriz de datos'!$F$44,'Matriz de datos'!$F$46,'Matriz de datos'!$F$48:$F$49,'Matriz de datos'!$F$51:$F$54,'Matriz de datos'!$F$56,'Matriz de datos'!$F$58:$F$96)</c:f>
              <c:numCache>
                <c:formatCode>0%</c:formatCode>
                <c:ptCount val="81"/>
                <c:pt idx="0">
                  <c:v>1</c:v>
                </c:pt>
                <c:pt idx="1">
                  <c:v>1</c:v>
                </c:pt>
                <c:pt idx="2">
                  <c:v>1</c:v>
                </c:pt>
                <c:pt idx="3">
                  <c:v>1</c:v>
                </c:pt>
                <c:pt idx="4">
                  <c:v>1</c:v>
                </c:pt>
                <c:pt idx="5">
                  <c:v>1</c:v>
                </c:pt>
                <c:pt idx="6">
                  <c:v>0.85909090909090913</c:v>
                </c:pt>
                <c:pt idx="7">
                  <c:v>1</c:v>
                </c:pt>
                <c:pt idx="8">
                  <c:v>1</c:v>
                </c:pt>
                <c:pt idx="9">
                  <c:v>1</c:v>
                </c:pt>
                <c:pt idx="10">
                  <c:v>1</c:v>
                </c:pt>
                <c:pt idx="11">
                  <c:v>0</c:v>
                </c:pt>
                <c:pt idx="12">
                  <c:v>1</c:v>
                </c:pt>
                <c:pt idx="13">
                  <c:v>1</c:v>
                </c:pt>
                <c:pt idx="14">
                  <c:v>0.75</c:v>
                </c:pt>
                <c:pt idx="15">
                  <c:v>1</c:v>
                </c:pt>
                <c:pt idx="16">
                  <c:v>0.91120000000000001</c:v>
                </c:pt>
                <c:pt idx="18">
                  <c:v>1</c:v>
                </c:pt>
                <c:pt idx="19">
                  <c:v>1</c:v>
                </c:pt>
                <c:pt idx="20">
                  <c:v>1</c:v>
                </c:pt>
                <c:pt idx="21">
                  <c:v>0.14285714285714285</c:v>
                </c:pt>
                <c:pt idx="22">
                  <c:v>1</c:v>
                </c:pt>
                <c:pt idx="23">
                  <c:v>1</c:v>
                </c:pt>
                <c:pt idx="24">
                  <c:v>1</c:v>
                </c:pt>
                <c:pt idx="25">
                  <c:v>1</c:v>
                </c:pt>
                <c:pt idx="27">
                  <c:v>1</c:v>
                </c:pt>
                <c:pt idx="28">
                  <c:v>0</c:v>
                </c:pt>
                <c:pt idx="29">
                  <c:v>0</c:v>
                </c:pt>
                <c:pt idx="30">
                  <c:v>0.53846153846153844</c:v>
                </c:pt>
                <c:pt idx="31">
                  <c:v>1</c:v>
                </c:pt>
                <c:pt idx="32">
                  <c:v>1</c:v>
                </c:pt>
                <c:pt idx="33">
                  <c:v>1</c:v>
                </c:pt>
                <c:pt idx="34">
                  <c:v>1</c:v>
                </c:pt>
                <c:pt idx="35">
                  <c:v>1</c:v>
                </c:pt>
                <c:pt idx="36">
                  <c:v>1</c:v>
                </c:pt>
                <c:pt idx="37">
                  <c:v>1</c:v>
                </c:pt>
                <c:pt idx="38">
                  <c:v>1</c:v>
                </c:pt>
                <c:pt idx="39">
                  <c:v>1</c:v>
                </c:pt>
                <c:pt idx="40">
                  <c:v>1</c:v>
                </c:pt>
                <c:pt idx="41">
                  <c:v>0</c:v>
                </c:pt>
                <c:pt idx="42">
                  <c:v>1</c:v>
                </c:pt>
                <c:pt idx="44">
                  <c:v>0.75</c:v>
                </c:pt>
                <c:pt idx="45">
                  <c:v>0.99043956043956038</c:v>
                </c:pt>
                <c:pt idx="46">
                  <c:v>1</c:v>
                </c:pt>
                <c:pt idx="47">
                  <c:v>0.5</c:v>
                </c:pt>
                <c:pt idx="48">
                  <c:v>1</c:v>
                </c:pt>
                <c:pt idx="49">
                  <c:v>1</c:v>
                </c:pt>
                <c:pt idx="50">
                  <c:v>0</c:v>
                </c:pt>
                <c:pt idx="51">
                  <c:v>0.7142857142857143</c:v>
                </c:pt>
                <c:pt idx="52">
                  <c:v>1</c:v>
                </c:pt>
                <c:pt idx="54">
                  <c:v>1</c:v>
                </c:pt>
                <c:pt idx="55">
                  <c:v>1</c:v>
                </c:pt>
                <c:pt idx="57">
                  <c:v>1</c:v>
                </c:pt>
                <c:pt idx="58">
                  <c:v>1</c:v>
                </c:pt>
                <c:pt idx="59">
                  <c:v>1</c:v>
                </c:pt>
                <c:pt idx="60">
                  <c:v>1</c:v>
                </c:pt>
                <c:pt idx="61">
                  <c:v>1</c:v>
                </c:pt>
                <c:pt idx="62">
                  <c:v>1</c:v>
                </c:pt>
                <c:pt idx="63">
                  <c:v>1</c:v>
                </c:pt>
                <c:pt idx="64">
                  <c:v>1</c:v>
                </c:pt>
                <c:pt idx="65">
                  <c:v>1</c:v>
                </c:pt>
                <c:pt idx="67">
                  <c:v>1</c:v>
                </c:pt>
                <c:pt idx="68">
                  <c:v>1</c:v>
                </c:pt>
                <c:pt idx="69">
                  <c:v>1</c:v>
                </c:pt>
                <c:pt idx="71">
                  <c:v>1</c:v>
                </c:pt>
                <c:pt idx="72">
                  <c:v>1</c:v>
                </c:pt>
                <c:pt idx="74">
                  <c:v>1</c:v>
                </c:pt>
                <c:pt idx="75">
                  <c:v>0.8</c:v>
                </c:pt>
                <c:pt idx="76">
                  <c:v>1</c:v>
                </c:pt>
                <c:pt idx="77">
                  <c:v>1</c:v>
                </c:pt>
                <c:pt idx="79">
                  <c:v>1</c:v>
                </c:pt>
                <c:pt idx="80">
                  <c:v>1</c:v>
                </c:pt>
              </c:numCache>
            </c:numRef>
          </c:val>
          <c:extLst>
            <c:ext xmlns:c16="http://schemas.microsoft.com/office/drawing/2014/chart" uri="{C3380CC4-5D6E-409C-BE32-E72D297353CC}">
              <c16:uniqueId val="{00000000-2F5B-447F-9CDD-3112BF0203F0}"/>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1649340</xdr:colOff>
      <xdr:row>108</xdr:row>
      <xdr:rowOff>640</xdr:rowOff>
    </xdr:from>
    <xdr:to>
      <xdr:col>6</xdr:col>
      <xdr:colOff>1363591</xdr:colOff>
      <xdr:row>135</xdr:row>
      <xdr:rowOff>104491</xdr:rowOff>
    </xdr:to>
    <xdr:graphicFrame macro="">
      <xdr:nvGraphicFramePr>
        <xdr:cNvPr id="2" name="Gráfico 1">
          <a:extLst>
            <a:ext uri="{FF2B5EF4-FFF2-40B4-BE49-F238E27FC236}">
              <a16:creationId xmlns:a16="http://schemas.microsoft.com/office/drawing/2014/main" id="{A2479A9D-A8CF-A822-F755-D2F1C2520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2729552</xdr:colOff>
      <xdr:row>106</xdr:row>
      <xdr:rowOff>14217</xdr:rowOff>
    </xdr:from>
    <xdr:to>
      <xdr:col>14</xdr:col>
      <xdr:colOff>899902</xdr:colOff>
      <xdr:row>135</xdr:row>
      <xdr:rowOff>106339</xdr:rowOff>
    </xdr:to>
    <xdr:graphicFrame macro="">
      <xdr:nvGraphicFramePr>
        <xdr:cNvPr id="5" name="Gráfico 4">
          <a:extLst>
            <a:ext uri="{FF2B5EF4-FFF2-40B4-BE49-F238E27FC236}">
              <a16:creationId xmlns:a16="http://schemas.microsoft.com/office/drawing/2014/main" id="{6E74F888-5F46-4C62-80D8-ADA5F9CA2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810336</xdr:colOff>
      <xdr:row>102</xdr:row>
      <xdr:rowOff>127947</xdr:rowOff>
    </xdr:from>
    <xdr:to>
      <xdr:col>29</xdr:col>
      <xdr:colOff>497574</xdr:colOff>
      <xdr:row>173</xdr:row>
      <xdr:rowOff>14217</xdr:rowOff>
    </xdr:to>
    <xdr:graphicFrame macro="">
      <xdr:nvGraphicFramePr>
        <xdr:cNvPr id="7" name="Gráfico 6">
          <a:extLst>
            <a:ext uri="{FF2B5EF4-FFF2-40B4-BE49-F238E27FC236}">
              <a16:creationId xmlns:a16="http://schemas.microsoft.com/office/drawing/2014/main" id="{E925F686-129D-4178-915D-10B996639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733425</xdr:colOff>
      <xdr:row>0</xdr:row>
      <xdr:rowOff>85725</xdr:rowOff>
    </xdr:from>
    <xdr:to>
      <xdr:col>3</xdr:col>
      <xdr:colOff>354013</xdr:colOff>
      <xdr:row>3</xdr:row>
      <xdr:rowOff>114300</xdr:rowOff>
    </xdr:to>
    <xdr:pic>
      <xdr:nvPicPr>
        <xdr:cNvPr id="2" name="Imagen 1">
          <a:extLst>
            <a:ext uri="{FF2B5EF4-FFF2-40B4-BE49-F238E27FC236}">
              <a16:creationId xmlns:a16="http://schemas.microsoft.com/office/drawing/2014/main" id="{A39BE103-1A2B-4A58-8182-19BA2FDD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85725"/>
          <a:ext cx="2204244" cy="600075"/>
        </a:xfrm>
        <a:prstGeom prst="rect">
          <a:avLst/>
        </a:prstGeom>
        <a:noFill/>
        <a:ln>
          <a:noFill/>
        </a:ln>
      </xdr:spPr>
    </xdr:pic>
    <xdr:clientData/>
  </xdr:twoCellAnchor>
  <xdr:twoCellAnchor>
    <xdr:from>
      <xdr:col>0</xdr:col>
      <xdr:colOff>19051</xdr:colOff>
      <xdr:row>19</xdr:row>
      <xdr:rowOff>76201</xdr:rowOff>
    </xdr:from>
    <xdr:to>
      <xdr:col>5</xdr:col>
      <xdr:colOff>821532</xdr:colOff>
      <xdr:row>36</xdr:row>
      <xdr:rowOff>142875</xdr:rowOff>
    </xdr:to>
    <xdr:graphicFrame macro="">
      <xdr:nvGraphicFramePr>
        <xdr:cNvPr id="5" name="Gráfico 4">
          <a:extLst>
            <a:ext uri="{FF2B5EF4-FFF2-40B4-BE49-F238E27FC236}">
              <a16:creationId xmlns:a16="http://schemas.microsoft.com/office/drawing/2014/main" id="{31B831A1-3679-4618-ACB9-FF5FBE203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xdr:colOff>
      <xdr:row>40</xdr:row>
      <xdr:rowOff>54770</xdr:rowOff>
    </xdr:from>
    <xdr:to>
      <xdr:col>5</xdr:col>
      <xdr:colOff>821531</xdr:colOff>
      <xdr:row>64</xdr:row>
      <xdr:rowOff>166687</xdr:rowOff>
    </xdr:to>
    <xdr:graphicFrame macro="">
      <xdr:nvGraphicFramePr>
        <xdr:cNvPr id="6" name="Gráfico 5">
          <a:extLst>
            <a:ext uri="{FF2B5EF4-FFF2-40B4-BE49-F238E27FC236}">
              <a16:creationId xmlns:a16="http://schemas.microsoft.com/office/drawing/2014/main" id="{A14877BC-FA85-4923-B36A-3F48895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179</xdr:row>
      <xdr:rowOff>178596</xdr:rowOff>
    </xdr:from>
    <xdr:to>
      <xdr:col>5</xdr:col>
      <xdr:colOff>666751</xdr:colOff>
      <xdr:row>235</xdr:row>
      <xdr:rowOff>154782</xdr:rowOff>
    </xdr:to>
    <xdr:graphicFrame macro="">
      <xdr:nvGraphicFramePr>
        <xdr:cNvPr id="7" name="Gráfico 6">
          <a:extLst>
            <a:ext uri="{FF2B5EF4-FFF2-40B4-BE49-F238E27FC236}">
              <a16:creationId xmlns:a16="http://schemas.microsoft.com/office/drawing/2014/main" id="{CA518AE5-83FB-4239-88B6-5A95ADD81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361A-9320-4DD4-BAF7-EA674F1A25B9}">
  <dimension ref="A1:AS102"/>
  <sheetViews>
    <sheetView zoomScale="60" zoomScaleNormal="60" workbookViewId="0">
      <selection activeCell="G9" sqref="G9"/>
    </sheetView>
  </sheetViews>
  <sheetFormatPr baseColWidth="10" defaultRowHeight="15"/>
  <cols>
    <col min="1" max="1" width="8.85546875" customWidth="1"/>
    <col min="2" max="2" width="25.28515625" customWidth="1"/>
    <col min="3" max="3" width="26.42578125" customWidth="1"/>
    <col min="4" max="4" width="18.85546875" customWidth="1"/>
    <col min="5" max="5" width="17.42578125" customWidth="1"/>
    <col min="6" max="6" width="18.7109375" style="25" customWidth="1"/>
    <col min="7" max="7" width="54.140625" customWidth="1"/>
    <col min="15" max="15" width="28.85546875" customWidth="1"/>
    <col min="16" max="16" width="24.28515625" bestFit="1" customWidth="1"/>
    <col min="19" max="19" width="18.28515625" customWidth="1"/>
    <col min="23" max="23" width="5.5703125" customWidth="1"/>
  </cols>
  <sheetData>
    <row r="1" spans="1:18" ht="15" customHeight="1">
      <c r="A1" s="66" t="s">
        <v>123</v>
      </c>
      <c r="B1" s="66"/>
      <c r="C1" s="66"/>
      <c r="D1" s="66"/>
      <c r="E1" s="66"/>
      <c r="F1" s="67"/>
      <c r="O1" t="s">
        <v>0</v>
      </c>
      <c r="P1" t="s">
        <v>1</v>
      </c>
      <c r="Q1">
        <v>67</v>
      </c>
      <c r="R1" s="1">
        <f>+Q1/Q4</f>
        <v>0.89333333333333331</v>
      </c>
    </row>
    <row r="2" spans="1:18" ht="15" customHeight="1">
      <c r="A2" s="68"/>
      <c r="B2" s="68"/>
      <c r="C2" s="68"/>
      <c r="D2" s="68"/>
      <c r="E2" s="68"/>
      <c r="F2" s="69"/>
      <c r="O2" t="s">
        <v>2</v>
      </c>
      <c r="P2" s="2" t="s">
        <v>3</v>
      </c>
      <c r="Q2">
        <v>3</v>
      </c>
      <c r="R2" s="1">
        <f>+Q2/Q4</f>
        <v>0.04</v>
      </c>
    </row>
    <row r="3" spans="1:18" ht="26.25" customHeight="1">
      <c r="A3" s="70"/>
      <c r="B3" s="70"/>
      <c r="C3" s="70"/>
      <c r="D3" s="70"/>
      <c r="E3" s="70"/>
      <c r="F3" s="71"/>
      <c r="O3" t="s">
        <v>4</v>
      </c>
      <c r="P3" s="3">
        <v>0</v>
      </c>
      <c r="Q3">
        <v>5</v>
      </c>
      <c r="R3" s="1">
        <f>+Q3/Q4</f>
        <v>6.6666666666666666E-2</v>
      </c>
    </row>
    <row r="4" spans="1:18" ht="46.5" customHeight="1">
      <c r="A4" s="45" t="s">
        <v>5</v>
      </c>
      <c r="B4" s="46" t="s">
        <v>17</v>
      </c>
      <c r="C4" s="45" t="s">
        <v>6</v>
      </c>
      <c r="D4" s="46" t="s">
        <v>7</v>
      </c>
      <c r="E4" s="46" t="s">
        <v>8</v>
      </c>
      <c r="F4" s="47" t="s">
        <v>9</v>
      </c>
      <c r="O4" t="s">
        <v>10</v>
      </c>
      <c r="Q4">
        <f>SUM(Q1:Q3)</f>
        <v>75</v>
      </c>
      <c r="R4" s="4">
        <f>SUM(R1:R3)</f>
        <v>1</v>
      </c>
    </row>
    <row r="5" spans="1:18" ht="21" customHeight="1">
      <c r="A5" s="72" t="s">
        <v>42</v>
      </c>
      <c r="B5" s="65"/>
      <c r="C5" s="65"/>
      <c r="D5" s="65"/>
      <c r="E5" s="65"/>
      <c r="F5" s="73"/>
      <c r="J5" s="4"/>
    </row>
    <row r="6" spans="1:18" ht="52.5" customHeight="1">
      <c r="A6" s="26">
        <v>1</v>
      </c>
      <c r="B6" s="15" t="s">
        <v>52</v>
      </c>
      <c r="C6" s="15" t="s">
        <v>53</v>
      </c>
      <c r="D6" s="48">
        <v>0.92</v>
      </c>
      <c r="E6" s="32">
        <v>0.92969999999999997</v>
      </c>
      <c r="F6" s="8">
        <v>1</v>
      </c>
      <c r="G6" s="13"/>
      <c r="H6" s="4"/>
      <c r="O6" s="9" t="s">
        <v>11</v>
      </c>
      <c r="P6" s="1">
        <f>(F6+F7+F9+F10+F11+F12+F13+F14+F15+F16+F17+F18+F19+F20+F21+F22+F24+F26+F27+F28+F29+F30+F31+F33+F34+F36+F38+F39+F41+F42+F44+F46+F48+F49+F50+F51+F52+F53+F54+F55+F56+F57+F58+F60+F61+F62+F63+F64+F65+F66+F67+F68+F70+F71+F73+F74+F75+F76+F77+F78+F79+F80+F81+F83+F84+F85+F87+F88+F90+F91+F92+F93+F95+F96)/75</f>
        <v>0.88557164435564439</v>
      </c>
      <c r="Q6" s="10"/>
    </row>
    <row r="7" spans="1:18" ht="66" customHeight="1">
      <c r="A7" s="11">
        <f>1+A6</f>
        <v>2</v>
      </c>
      <c r="B7" s="12" t="s">
        <v>54</v>
      </c>
      <c r="C7" s="27" t="s">
        <v>43</v>
      </c>
      <c r="D7" s="14">
        <v>1</v>
      </c>
      <c r="E7" s="8">
        <v>1</v>
      </c>
      <c r="F7" s="8">
        <v>1</v>
      </c>
      <c r="H7" s="4"/>
      <c r="O7" s="9" t="s">
        <v>12</v>
      </c>
      <c r="P7" s="4">
        <f>+R1+R2</f>
        <v>0.93333333333333335</v>
      </c>
      <c r="Q7" s="10"/>
    </row>
    <row r="8" spans="1:18" ht="22.5" customHeight="1">
      <c r="A8" s="59" t="s">
        <v>45</v>
      </c>
      <c r="B8" s="60"/>
      <c r="C8" s="60"/>
      <c r="D8" s="60"/>
      <c r="E8" s="60"/>
      <c r="F8" s="60"/>
      <c r="H8" s="4"/>
      <c r="O8" t="s">
        <v>11</v>
      </c>
      <c r="P8" s="4">
        <v>0.89</v>
      </c>
    </row>
    <row r="9" spans="1:18" ht="96" customHeight="1">
      <c r="A9" s="11">
        <f>1+A7</f>
        <v>3</v>
      </c>
      <c r="B9" s="29" t="s">
        <v>33</v>
      </c>
      <c r="C9" s="30" t="s">
        <v>46</v>
      </c>
      <c r="D9" s="5">
        <v>825</v>
      </c>
      <c r="E9" s="7">
        <v>2285</v>
      </c>
      <c r="F9" s="8">
        <v>1</v>
      </c>
      <c r="H9" s="4"/>
      <c r="O9" t="s">
        <v>50</v>
      </c>
      <c r="P9" s="1">
        <v>0.11</v>
      </c>
    </row>
    <row r="10" spans="1:18" ht="52.5" customHeight="1">
      <c r="A10" s="11">
        <f>1+A9</f>
        <v>4</v>
      </c>
      <c r="B10" s="62" t="s">
        <v>48</v>
      </c>
      <c r="C10" s="30" t="s">
        <v>47</v>
      </c>
      <c r="D10" s="5">
        <v>1</v>
      </c>
      <c r="E10" s="7">
        <v>1</v>
      </c>
      <c r="F10" s="8">
        <f>+E10/D10</f>
        <v>1</v>
      </c>
      <c r="H10" s="4"/>
    </row>
    <row r="11" spans="1:18" ht="39" customHeight="1">
      <c r="A11" s="11">
        <f t="shared" ref="A11:A22" si="0">1+A10</f>
        <v>5</v>
      </c>
      <c r="B11" s="64"/>
      <c r="C11" s="30" t="s">
        <v>56</v>
      </c>
      <c r="D11" s="5">
        <v>161</v>
      </c>
      <c r="E11" s="7">
        <v>399</v>
      </c>
      <c r="F11" s="8">
        <v>1</v>
      </c>
      <c r="H11" s="4"/>
    </row>
    <row r="12" spans="1:18" ht="49.5" customHeight="1">
      <c r="A12" s="11">
        <f t="shared" si="0"/>
        <v>6</v>
      </c>
      <c r="B12" s="63"/>
      <c r="C12" s="30" t="s">
        <v>55</v>
      </c>
      <c r="D12" s="5">
        <v>3</v>
      </c>
      <c r="E12" s="7">
        <v>8</v>
      </c>
      <c r="F12" s="8">
        <v>1</v>
      </c>
      <c r="H12" s="4"/>
    </row>
    <row r="13" spans="1:18" ht="42.75" customHeight="1">
      <c r="A13" s="11">
        <f>1+A12</f>
        <v>7</v>
      </c>
      <c r="B13" s="62" t="s">
        <v>57</v>
      </c>
      <c r="C13" s="49" t="s">
        <v>58</v>
      </c>
      <c r="D13" s="5">
        <v>220</v>
      </c>
      <c r="E13" s="5">
        <v>189</v>
      </c>
      <c r="F13" s="8">
        <f t="shared" ref="F13:F18" si="1">+E13/D13</f>
        <v>0.85909090909090913</v>
      </c>
      <c r="H13" s="4"/>
    </row>
    <row r="14" spans="1:18" ht="51.75" customHeight="1">
      <c r="A14" s="11">
        <f t="shared" si="0"/>
        <v>8</v>
      </c>
      <c r="B14" s="63"/>
      <c r="C14" s="49" t="s">
        <v>59</v>
      </c>
      <c r="D14" s="5">
        <v>4</v>
      </c>
      <c r="E14" s="7">
        <v>4</v>
      </c>
      <c r="F14" s="8">
        <v>1</v>
      </c>
      <c r="H14" s="4"/>
    </row>
    <row r="15" spans="1:18" ht="33.75" customHeight="1">
      <c r="A15" s="11">
        <f t="shared" si="0"/>
        <v>9</v>
      </c>
      <c r="B15" s="62" t="s">
        <v>60</v>
      </c>
      <c r="C15" s="49" t="s">
        <v>61</v>
      </c>
      <c r="D15" s="5">
        <v>375</v>
      </c>
      <c r="E15" s="7">
        <v>1273</v>
      </c>
      <c r="F15" s="8">
        <v>1</v>
      </c>
      <c r="H15" s="4"/>
    </row>
    <row r="16" spans="1:18" ht="35.25" customHeight="1">
      <c r="A16" s="11">
        <f t="shared" si="0"/>
        <v>10</v>
      </c>
      <c r="B16" s="64"/>
      <c r="C16" s="49" t="s">
        <v>62</v>
      </c>
      <c r="D16" s="5">
        <v>300</v>
      </c>
      <c r="E16" s="7">
        <v>1012</v>
      </c>
      <c r="F16" s="8">
        <v>1</v>
      </c>
      <c r="H16" s="4"/>
    </row>
    <row r="17" spans="1:45" ht="44.25" customHeight="1">
      <c r="A17" s="11">
        <f t="shared" si="0"/>
        <v>11</v>
      </c>
      <c r="B17" s="63"/>
      <c r="C17" s="49" t="s">
        <v>63</v>
      </c>
      <c r="D17" s="5">
        <v>150</v>
      </c>
      <c r="E17" s="7">
        <v>1195</v>
      </c>
      <c r="F17" s="8">
        <v>1</v>
      </c>
      <c r="H17" s="4"/>
    </row>
    <row r="18" spans="1:45" ht="135.75" customHeight="1">
      <c r="A18" s="11">
        <f t="shared" si="0"/>
        <v>12</v>
      </c>
      <c r="B18" s="27" t="s">
        <v>126</v>
      </c>
      <c r="C18" s="49" t="s">
        <v>157</v>
      </c>
      <c r="D18" s="5">
        <v>1</v>
      </c>
      <c r="E18" s="7">
        <v>0</v>
      </c>
      <c r="F18" s="8">
        <f t="shared" si="1"/>
        <v>0</v>
      </c>
      <c r="H18" s="4"/>
    </row>
    <row r="19" spans="1:45" ht="76.5" customHeight="1">
      <c r="A19" s="11">
        <f t="shared" si="0"/>
        <v>13</v>
      </c>
      <c r="B19" s="78" t="s">
        <v>64</v>
      </c>
      <c r="C19" s="49" t="s">
        <v>65</v>
      </c>
      <c r="D19" s="5">
        <v>3</v>
      </c>
      <c r="E19" s="7">
        <v>3</v>
      </c>
      <c r="F19" s="8">
        <v>1</v>
      </c>
      <c r="H19" s="4"/>
    </row>
    <row r="20" spans="1:45" ht="108" customHeight="1">
      <c r="A20" s="11">
        <f t="shared" si="0"/>
        <v>14</v>
      </c>
      <c r="B20" s="79"/>
      <c r="C20" s="49" t="s">
        <v>66</v>
      </c>
      <c r="D20" s="5">
        <v>4</v>
      </c>
      <c r="E20" s="7">
        <v>5</v>
      </c>
      <c r="F20" s="8">
        <v>1</v>
      </c>
      <c r="H20" s="4"/>
    </row>
    <row r="21" spans="1:45" ht="46.5" customHeight="1">
      <c r="A21" s="11">
        <f t="shared" si="0"/>
        <v>15</v>
      </c>
      <c r="B21" s="80"/>
      <c r="C21" s="49" t="s">
        <v>69</v>
      </c>
      <c r="D21" s="5">
        <v>24</v>
      </c>
      <c r="E21" s="7">
        <v>18</v>
      </c>
      <c r="F21" s="8">
        <f>+E21/D21</f>
        <v>0.75</v>
      </c>
      <c r="H21" s="4"/>
    </row>
    <row r="22" spans="1:45" ht="101.25" customHeight="1">
      <c r="A22" s="11">
        <f t="shared" si="0"/>
        <v>16</v>
      </c>
      <c r="B22" s="12" t="s">
        <v>67</v>
      </c>
      <c r="C22" s="49" t="s">
        <v>68</v>
      </c>
      <c r="D22" s="5">
        <v>75</v>
      </c>
      <c r="E22" s="7">
        <v>815</v>
      </c>
      <c r="F22" s="8">
        <v>1</v>
      </c>
      <c r="H22" s="4"/>
      <c r="P22" s="1"/>
    </row>
    <row r="23" spans="1:45" ht="24" customHeight="1">
      <c r="A23" s="59" t="s">
        <v>20</v>
      </c>
      <c r="B23" s="60"/>
      <c r="C23" s="65"/>
      <c r="D23" s="60"/>
      <c r="E23" s="60"/>
      <c r="F23" s="60"/>
      <c r="H23" s="4"/>
    </row>
    <row r="24" spans="1:45" ht="65.25" customHeight="1">
      <c r="A24" s="11">
        <f>1+A22</f>
        <v>17</v>
      </c>
      <c r="B24" s="49" t="s">
        <v>71</v>
      </c>
      <c r="C24" s="49" t="s">
        <v>70</v>
      </c>
      <c r="D24" s="50">
        <v>1</v>
      </c>
      <c r="E24" s="32">
        <v>0.91120000000000001</v>
      </c>
      <c r="F24" s="8">
        <f>+E24/D24</f>
        <v>0.91120000000000001</v>
      </c>
      <c r="H24" s="4"/>
    </row>
    <row r="25" spans="1:45" ht="24" customHeight="1">
      <c r="A25" s="81" t="s">
        <v>13</v>
      </c>
      <c r="B25" s="81"/>
      <c r="C25" s="81"/>
      <c r="D25" s="81"/>
      <c r="E25" s="81"/>
      <c r="F25" s="81"/>
      <c r="H25" s="4"/>
    </row>
    <row r="26" spans="1:45" ht="46.5" customHeight="1">
      <c r="A26" s="5">
        <f>1+A24</f>
        <v>18</v>
      </c>
      <c r="B26" s="62" t="s">
        <v>72</v>
      </c>
      <c r="C26" s="15" t="s">
        <v>21</v>
      </c>
      <c r="D26" s="34">
        <v>80999</v>
      </c>
      <c r="E26" s="38">
        <v>279000</v>
      </c>
      <c r="F26" s="8">
        <v>1</v>
      </c>
      <c r="H26" s="4"/>
    </row>
    <row r="27" spans="1:45" ht="42.75" customHeight="1">
      <c r="A27" s="5">
        <f>+A26+1</f>
        <v>19</v>
      </c>
      <c r="B27" s="64"/>
      <c r="C27" s="15" t="s">
        <v>22</v>
      </c>
      <c r="D27" s="33">
        <v>7</v>
      </c>
      <c r="E27" s="5">
        <v>7</v>
      </c>
      <c r="F27" s="8">
        <f t="shared" ref="F27:F30" si="2">+E27/D27</f>
        <v>1</v>
      </c>
      <c r="H27" s="4"/>
    </row>
    <row r="28" spans="1:45" ht="43.5" customHeight="1">
      <c r="A28" s="5">
        <f t="shared" ref="A28" si="3">+A27+1</f>
        <v>20</v>
      </c>
      <c r="B28" s="63"/>
      <c r="C28" s="40" t="s">
        <v>151</v>
      </c>
      <c r="D28" s="5">
        <v>191</v>
      </c>
      <c r="E28" s="7">
        <v>368</v>
      </c>
      <c r="F28" s="8">
        <v>1</v>
      </c>
      <c r="H28" s="4"/>
    </row>
    <row r="29" spans="1:45" ht="102" customHeight="1">
      <c r="A29" s="5">
        <f>+A28+1</f>
        <v>21</v>
      </c>
      <c r="B29" s="12" t="s">
        <v>30</v>
      </c>
      <c r="C29" s="6" t="s">
        <v>23</v>
      </c>
      <c r="D29" s="7">
        <v>14</v>
      </c>
      <c r="E29" s="7">
        <v>2</v>
      </c>
      <c r="F29" s="8">
        <f t="shared" si="2"/>
        <v>0.14285714285714285</v>
      </c>
      <c r="H29" s="4"/>
    </row>
    <row r="30" spans="1:45" ht="82.5" customHeight="1">
      <c r="A30" s="5">
        <f t="shared" ref="A30:A31" si="4">+A29+1</f>
        <v>22</v>
      </c>
      <c r="B30" s="53" t="s">
        <v>31</v>
      </c>
      <c r="C30" s="30" t="s">
        <v>24</v>
      </c>
      <c r="D30" s="5">
        <v>1</v>
      </c>
      <c r="E30" s="7">
        <v>1</v>
      </c>
      <c r="F30" s="8">
        <f t="shared" si="2"/>
        <v>1</v>
      </c>
      <c r="H30" s="4"/>
    </row>
    <row r="31" spans="1:45" ht="116.25" customHeight="1">
      <c r="A31" s="5">
        <f t="shared" si="4"/>
        <v>23</v>
      </c>
      <c r="B31" s="12" t="s">
        <v>32</v>
      </c>
      <c r="C31" s="15" t="s">
        <v>73</v>
      </c>
      <c r="D31" s="33">
        <v>213</v>
      </c>
      <c r="E31" s="7">
        <v>400</v>
      </c>
      <c r="F31" s="8">
        <v>1</v>
      </c>
      <c r="H31" s="4"/>
    </row>
    <row r="32" spans="1:45" ht="21" customHeight="1">
      <c r="A32" s="59" t="s">
        <v>74</v>
      </c>
      <c r="B32" s="60"/>
      <c r="C32" s="65"/>
      <c r="D32" s="60"/>
      <c r="E32" s="60"/>
      <c r="F32" s="60"/>
      <c r="G32" s="57"/>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row>
    <row r="33" spans="1:8" ht="71.25" customHeight="1">
      <c r="A33" s="5">
        <f>1+A31</f>
        <v>24</v>
      </c>
      <c r="B33" s="62" t="s">
        <v>75</v>
      </c>
      <c r="C33" s="17" t="s">
        <v>76</v>
      </c>
      <c r="D33" s="35">
        <v>1</v>
      </c>
      <c r="E33" s="35">
        <v>1</v>
      </c>
      <c r="F33" s="18">
        <f>+E33/D33</f>
        <v>1</v>
      </c>
      <c r="G33" s="13"/>
      <c r="H33" s="4"/>
    </row>
    <row r="34" spans="1:8" ht="45" customHeight="1">
      <c r="A34" s="5">
        <f>1+A33</f>
        <v>25</v>
      </c>
      <c r="B34" s="63"/>
      <c r="C34" s="17" t="s">
        <v>77</v>
      </c>
      <c r="D34" s="35">
        <v>1</v>
      </c>
      <c r="E34" s="35">
        <v>1</v>
      </c>
      <c r="F34" s="18">
        <f>+E34/D34</f>
        <v>1</v>
      </c>
      <c r="G34" s="13"/>
      <c r="H34" s="4"/>
    </row>
    <row r="35" spans="1:8" ht="24.75" customHeight="1">
      <c r="A35" s="59" t="s">
        <v>127</v>
      </c>
      <c r="B35" s="60"/>
      <c r="C35" s="65"/>
      <c r="D35" s="60"/>
      <c r="E35" s="60"/>
      <c r="F35" s="60"/>
      <c r="G35" s="13"/>
      <c r="H35" s="4"/>
    </row>
    <row r="36" spans="1:8" ht="56.25" customHeight="1">
      <c r="A36" s="5">
        <f>1+A34</f>
        <v>26</v>
      </c>
      <c r="B36" s="6" t="s">
        <v>128</v>
      </c>
      <c r="C36" s="17" t="s">
        <v>129</v>
      </c>
      <c r="D36" s="19">
        <v>1</v>
      </c>
      <c r="E36" s="54">
        <v>1</v>
      </c>
      <c r="F36" s="18">
        <f>+E36/D36</f>
        <v>1</v>
      </c>
      <c r="G36" s="13"/>
      <c r="H36" s="4"/>
    </row>
    <row r="37" spans="1:8" ht="24" customHeight="1">
      <c r="A37" s="59" t="s">
        <v>35</v>
      </c>
      <c r="B37" s="60"/>
      <c r="C37" s="76"/>
      <c r="D37" s="60"/>
      <c r="E37" s="60"/>
      <c r="F37" s="61"/>
      <c r="G37" s="13"/>
      <c r="H37" s="4"/>
    </row>
    <row r="38" spans="1:8" ht="77.25" customHeight="1">
      <c r="A38" s="5">
        <f>1+A36</f>
        <v>27</v>
      </c>
      <c r="B38" s="62" t="s">
        <v>78</v>
      </c>
      <c r="C38" s="17" t="s">
        <v>80</v>
      </c>
      <c r="D38" s="19">
        <v>2</v>
      </c>
      <c r="E38" s="20">
        <v>0</v>
      </c>
      <c r="F38" s="21">
        <f>+E38/D38</f>
        <v>0</v>
      </c>
      <c r="G38" s="13"/>
      <c r="H38" s="4"/>
    </row>
    <row r="39" spans="1:8" ht="77.25" customHeight="1">
      <c r="A39" s="5">
        <f>1+A38</f>
        <v>28</v>
      </c>
      <c r="B39" s="63"/>
      <c r="C39" s="6" t="s">
        <v>79</v>
      </c>
      <c r="D39" s="19">
        <v>5</v>
      </c>
      <c r="E39" s="20">
        <v>0</v>
      </c>
      <c r="F39" s="21">
        <f t="shared" ref="F39:F40" si="5">+E39/D39</f>
        <v>0</v>
      </c>
      <c r="G39" s="13"/>
      <c r="H39" s="4"/>
    </row>
    <row r="40" spans="1:8" ht="60.75" customHeight="1">
      <c r="A40" s="5">
        <f t="shared" ref="A40:A42" si="6">1+A39</f>
        <v>29</v>
      </c>
      <c r="B40" s="62" t="s">
        <v>33</v>
      </c>
      <c r="C40" s="6" t="s">
        <v>81</v>
      </c>
      <c r="D40" s="19">
        <v>13</v>
      </c>
      <c r="E40" s="20">
        <v>7</v>
      </c>
      <c r="F40" s="21">
        <f t="shared" si="5"/>
        <v>0.53846153846153844</v>
      </c>
      <c r="G40" s="13"/>
      <c r="H40" s="4"/>
    </row>
    <row r="41" spans="1:8" ht="57.75" customHeight="1">
      <c r="A41" s="5">
        <f t="shared" si="6"/>
        <v>30</v>
      </c>
      <c r="B41" s="63"/>
      <c r="C41" s="6" t="s">
        <v>82</v>
      </c>
      <c r="D41" s="20">
        <v>40</v>
      </c>
      <c r="E41" s="20">
        <v>54</v>
      </c>
      <c r="F41" s="21">
        <v>1</v>
      </c>
      <c r="G41" s="13"/>
      <c r="H41" s="4"/>
    </row>
    <row r="42" spans="1:8" ht="126.75" customHeight="1">
      <c r="A42" s="5">
        <f t="shared" si="6"/>
        <v>31</v>
      </c>
      <c r="B42" s="36" t="s">
        <v>83</v>
      </c>
      <c r="C42" s="6" t="s">
        <v>84</v>
      </c>
      <c r="D42" s="20">
        <v>7</v>
      </c>
      <c r="E42" s="20">
        <v>7</v>
      </c>
      <c r="F42" s="21">
        <v>1</v>
      </c>
      <c r="G42" s="13"/>
      <c r="H42" s="4"/>
    </row>
    <row r="43" spans="1:8" ht="24" customHeight="1">
      <c r="A43" s="59" t="s">
        <v>26</v>
      </c>
      <c r="B43" s="60"/>
      <c r="C43" s="60"/>
      <c r="D43" s="60"/>
      <c r="E43" s="60"/>
      <c r="F43" s="61"/>
      <c r="G43" s="13"/>
      <c r="H43" s="4"/>
    </row>
    <row r="44" spans="1:8" ht="111.75" customHeight="1">
      <c r="A44" s="5">
        <f>1+A42</f>
        <v>32</v>
      </c>
      <c r="B44" s="6" t="s">
        <v>33</v>
      </c>
      <c r="C44" s="6" t="s">
        <v>25</v>
      </c>
      <c r="D44" s="20">
        <v>3</v>
      </c>
      <c r="E44" s="20">
        <v>3</v>
      </c>
      <c r="F44" s="37">
        <f>+E44/D44</f>
        <v>1</v>
      </c>
      <c r="G44" s="13"/>
      <c r="H44" s="4"/>
    </row>
    <row r="45" spans="1:8" ht="22.5" customHeight="1">
      <c r="A45" s="74" t="s">
        <v>38</v>
      </c>
      <c r="B45" s="74"/>
      <c r="C45" s="74"/>
      <c r="D45" s="74"/>
      <c r="E45" s="74"/>
      <c r="F45" s="75"/>
      <c r="H45" s="4"/>
    </row>
    <row r="46" spans="1:8" ht="96.75" customHeight="1">
      <c r="A46" s="5">
        <f>1+A44</f>
        <v>33</v>
      </c>
      <c r="B46" s="6" t="s">
        <v>85</v>
      </c>
      <c r="C46" s="51" t="s">
        <v>86</v>
      </c>
      <c r="D46" s="28">
        <v>40</v>
      </c>
      <c r="E46" s="28">
        <v>40</v>
      </c>
      <c r="F46" s="37">
        <f>+E46/D46</f>
        <v>1</v>
      </c>
      <c r="H46" s="4"/>
    </row>
    <row r="47" spans="1:8" ht="27" customHeight="1">
      <c r="A47" s="76" t="s">
        <v>39</v>
      </c>
      <c r="B47" s="76"/>
      <c r="C47" s="76"/>
      <c r="D47" s="76"/>
      <c r="E47" s="76"/>
      <c r="F47" s="77"/>
      <c r="H47" s="4"/>
    </row>
    <row r="48" spans="1:8" ht="96.75" customHeight="1">
      <c r="A48" s="5">
        <f>1+A46</f>
        <v>34</v>
      </c>
      <c r="B48" s="6" t="s">
        <v>87</v>
      </c>
      <c r="C48" s="6" t="s">
        <v>40</v>
      </c>
      <c r="D48" s="5">
        <v>1</v>
      </c>
      <c r="E48" s="5">
        <v>1</v>
      </c>
      <c r="F48" s="14">
        <f>+E48/D48</f>
        <v>1</v>
      </c>
      <c r="H48" s="4"/>
    </row>
    <row r="49" spans="1:8" ht="96.75" customHeight="1">
      <c r="A49" s="5">
        <f>1+A48</f>
        <v>35</v>
      </c>
      <c r="B49" s="62" t="s">
        <v>88</v>
      </c>
      <c r="C49" s="6" t="s">
        <v>130</v>
      </c>
      <c r="D49" s="5">
        <v>1</v>
      </c>
      <c r="E49" s="5">
        <v>1</v>
      </c>
      <c r="F49" s="14">
        <f t="shared" ref="F49:F58" si="7">+E49/D49</f>
        <v>1</v>
      </c>
      <c r="H49" s="4"/>
    </row>
    <row r="50" spans="1:8" ht="96.75" customHeight="1">
      <c r="A50" s="5">
        <f t="shared" ref="A50" si="8">1+A49</f>
        <v>36</v>
      </c>
      <c r="B50" s="63"/>
      <c r="C50" s="6" t="s">
        <v>89</v>
      </c>
      <c r="D50" s="5">
        <v>1</v>
      </c>
      <c r="E50" s="5">
        <v>1</v>
      </c>
      <c r="F50" s="14">
        <f t="shared" si="7"/>
        <v>1</v>
      </c>
      <c r="H50" s="4"/>
    </row>
    <row r="51" spans="1:8" ht="96.75" customHeight="1">
      <c r="A51" s="5">
        <f>1+A50</f>
        <v>37</v>
      </c>
      <c r="B51" s="62" t="s">
        <v>90</v>
      </c>
      <c r="C51" s="6" t="s">
        <v>131</v>
      </c>
      <c r="D51" s="5">
        <v>1</v>
      </c>
      <c r="E51" s="5">
        <v>1</v>
      </c>
      <c r="F51" s="14">
        <f t="shared" si="7"/>
        <v>1</v>
      </c>
      <c r="H51" s="4"/>
    </row>
    <row r="52" spans="1:8" ht="96.75" customHeight="1">
      <c r="A52" s="5">
        <f t="shared" ref="A52:A58" si="9">1+A51</f>
        <v>38</v>
      </c>
      <c r="B52" s="64"/>
      <c r="C52" s="6" t="s">
        <v>154</v>
      </c>
      <c r="D52" s="5">
        <v>1</v>
      </c>
      <c r="E52" s="5">
        <v>1</v>
      </c>
      <c r="F52" s="14">
        <f t="shared" si="7"/>
        <v>1</v>
      </c>
      <c r="H52" s="4"/>
    </row>
    <row r="53" spans="1:8" ht="96.75" customHeight="1">
      <c r="A53" s="5">
        <f t="shared" si="9"/>
        <v>39</v>
      </c>
      <c r="B53" s="63"/>
      <c r="C53" s="6" t="s">
        <v>132</v>
      </c>
      <c r="D53" s="5">
        <v>1</v>
      </c>
      <c r="E53" s="5">
        <v>1</v>
      </c>
      <c r="F53" s="14">
        <f t="shared" si="7"/>
        <v>1</v>
      </c>
      <c r="H53" s="4"/>
    </row>
    <row r="54" spans="1:8" ht="96.75" customHeight="1">
      <c r="A54" s="5">
        <f t="shared" si="9"/>
        <v>40</v>
      </c>
      <c r="B54" s="27" t="s">
        <v>155</v>
      </c>
      <c r="C54" s="6" t="s">
        <v>156</v>
      </c>
      <c r="D54" s="5">
        <v>1</v>
      </c>
      <c r="E54" s="5">
        <v>1</v>
      </c>
      <c r="F54" s="14">
        <f t="shared" si="7"/>
        <v>1</v>
      </c>
      <c r="H54" s="4"/>
    </row>
    <row r="55" spans="1:8" ht="96.75" customHeight="1">
      <c r="A55" s="5">
        <f t="shared" si="9"/>
        <v>41</v>
      </c>
      <c r="B55" s="62" t="s">
        <v>91</v>
      </c>
      <c r="C55" s="6" t="s">
        <v>92</v>
      </c>
      <c r="D55" s="5">
        <v>1</v>
      </c>
      <c r="E55" s="5">
        <v>1</v>
      </c>
      <c r="F55" s="14">
        <f t="shared" si="7"/>
        <v>1</v>
      </c>
      <c r="H55" s="4"/>
    </row>
    <row r="56" spans="1:8" ht="96.75" customHeight="1">
      <c r="A56" s="5">
        <f t="shared" si="9"/>
        <v>42</v>
      </c>
      <c r="B56" s="63"/>
      <c r="C56" s="6" t="s">
        <v>93</v>
      </c>
      <c r="D56" s="5">
        <v>1</v>
      </c>
      <c r="E56" s="5">
        <v>0</v>
      </c>
      <c r="F56" s="14">
        <f t="shared" si="7"/>
        <v>0</v>
      </c>
      <c r="H56" s="4"/>
    </row>
    <row r="57" spans="1:8" ht="96.75" customHeight="1">
      <c r="A57" s="5">
        <f t="shared" si="9"/>
        <v>43</v>
      </c>
      <c r="B57" s="6" t="s">
        <v>33</v>
      </c>
      <c r="C57" s="6" t="s">
        <v>94</v>
      </c>
      <c r="D57" s="5">
        <v>1</v>
      </c>
      <c r="E57" s="5">
        <v>1</v>
      </c>
      <c r="F57" s="14">
        <f t="shared" si="7"/>
        <v>1</v>
      </c>
      <c r="H57" s="4"/>
    </row>
    <row r="58" spans="1:8" ht="105.75" customHeight="1">
      <c r="A58" s="5">
        <f t="shared" si="9"/>
        <v>44</v>
      </c>
      <c r="B58" s="6" t="s">
        <v>133</v>
      </c>
      <c r="C58" s="6" t="s">
        <v>134</v>
      </c>
      <c r="D58" s="5">
        <v>1</v>
      </c>
      <c r="E58" s="5">
        <v>1</v>
      </c>
      <c r="F58" s="14">
        <f t="shared" si="7"/>
        <v>1</v>
      </c>
      <c r="H58" s="4"/>
    </row>
    <row r="59" spans="1:8" ht="24" customHeight="1">
      <c r="A59" s="60" t="s">
        <v>44</v>
      </c>
      <c r="B59" s="60"/>
      <c r="C59" s="60"/>
      <c r="D59" s="60"/>
      <c r="E59" s="60"/>
      <c r="F59" s="61"/>
      <c r="H59" s="4"/>
    </row>
    <row r="60" spans="1:8" ht="92.25" customHeight="1">
      <c r="A60" s="5">
        <f>1+A58</f>
        <v>45</v>
      </c>
      <c r="B60" s="62" t="s">
        <v>87</v>
      </c>
      <c r="C60" s="44" t="s">
        <v>95</v>
      </c>
      <c r="D60" s="5">
        <v>4</v>
      </c>
      <c r="E60" s="5">
        <v>3</v>
      </c>
      <c r="F60" s="14">
        <f t="shared" ref="F60:F66" si="10">+E60/D60</f>
        <v>0.75</v>
      </c>
      <c r="H60" s="4"/>
    </row>
    <row r="61" spans="1:8" ht="108.75" customHeight="1">
      <c r="A61" s="5">
        <f t="shared" ref="A61:A68" si="11">1+A60</f>
        <v>46</v>
      </c>
      <c r="B61" s="63"/>
      <c r="C61" s="44" t="s">
        <v>135</v>
      </c>
      <c r="D61" s="14">
        <v>0.91</v>
      </c>
      <c r="E61" s="31">
        <v>0.90129999999999999</v>
      </c>
      <c r="F61" s="14">
        <f t="shared" si="10"/>
        <v>0.99043956043956038</v>
      </c>
      <c r="H61" s="4"/>
    </row>
    <row r="62" spans="1:8" ht="93.75" customHeight="1">
      <c r="A62" s="5">
        <f t="shared" si="11"/>
        <v>47</v>
      </c>
      <c r="B62" s="6" t="s">
        <v>96</v>
      </c>
      <c r="C62" s="44" t="s">
        <v>97</v>
      </c>
      <c r="D62" s="5">
        <v>2</v>
      </c>
      <c r="E62" s="5">
        <v>9</v>
      </c>
      <c r="F62" s="14">
        <v>1</v>
      </c>
      <c r="H62" s="4"/>
    </row>
    <row r="63" spans="1:8" ht="80.25" customHeight="1">
      <c r="A63" s="5">
        <f t="shared" si="11"/>
        <v>48</v>
      </c>
      <c r="B63" s="12" t="s">
        <v>98</v>
      </c>
      <c r="C63" s="44" t="s">
        <v>136</v>
      </c>
      <c r="D63" s="5">
        <v>2</v>
      </c>
      <c r="E63" s="5">
        <v>1</v>
      </c>
      <c r="F63" s="14">
        <f t="shared" si="10"/>
        <v>0.5</v>
      </c>
      <c r="H63" s="4"/>
    </row>
    <row r="64" spans="1:8" ht="80.25" customHeight="1">
      <c r="A64" s="5">
        <f t="shared" si="11"/>
        <v>49</v>
      </c>
      <c r="B64" s="62" t="s">
        <v>99</v>
      </c>
      <c r="C64" s="44" t="s">
        <v>100</v>
      </c>
      <c r="D64" s="5">
        <v>1</v>
      </c>
      <c r="E64" s="5">
        <v>2</v>
      </c>
      <c r="F64" s="14">
        <v>1</v>
      </c>
      <c r="H64" s="4"/>
    </row>
    <row r="65" spans="1:8" ht="80.25" customHeight="1">
      <c r="A65" s="5">
        <f t="shared" si="11"/>
        <v>50</v>
      </c>
      <c r="B65" s="63"/>
      <c r="C65" s="44" t="s">
        <v>137</v>
      </c>
      <c r="D65" s="5">
        <v>1</v>
      </c>
      <c r="E65" s="5">
        <v>1</v>
      </c>
      <c r="F65" s="14">
        <f t="shared" si="10"/>
        <v>1</v>
      </c>
      <c r="H65" s="4"/>
    </row>
    <row r="66" spans="1:8" ht="98.25" customHeight="1">
      <c r="A66" s="5">
        <f t="shared" si="11"/>
        <v>51</v>
      </c>
      <c r="B66" s="27" t="s">
        <v>138</v>
      </c>
      <c r="C66" s="6" t="s">
        <v>139</v>
      </c>
      <c r="D66" s="5">
        <v>2</v>
      </c>
      <c r="E66" s="5">
        <v>0</v>
      </c>
      <c r="F66" s="14">
        <f t="shared" si="10"/>
        <v>0</v>
      </c>
      <c r="G66" s="56"/>
      <c r="H66" s="4"/>
    </row>
    <row r="67" spans="1:8" ht="84" customHeight="1">
      <c r="A67" s="5">
        <f t="shared" si="11"/>
        <v>52</v>
      </c>
      <c r="B67" s="12" t="s">
        <v>57</v>
      </c>
      <c r="C67" s="15" t="s">
        <v>101</v>
      </c>
      <c r="D67" s="5">
        <v>7</v>
      </c>
      <c r="E67" s="5">
        <v>5</v>
      </c>
      <c r="F67" s="14">
        <f>+E67/D67</f>
        <v>0.7142857142857143</v>
      </c>
      <c r="H67" s="4"/>
    </row>
    <row r="68" spans="1:8" ht="93.75" customHeight="1">
      <c r="A68" s="5">
        <f t="shared" si="11"/>
        <v>53</v>
      </c>
      <c r="B68" s="6" t="s">
        <v>140</v>
      </c>
      <c r="C68" s="15" t="s">
        <v>141</v>
      </c>
      <c r="D68" s="5">
        <v>5</v>
      </c>
      <c r="E68" s="5">
        <v>9</v>
      </c>
      <c r="F68" s="14">
        <v>1</v>
      </c>
      <c r="H68" s="4"/>
    </row>
    <row r="69" spans="1:8" ht="27" customHeight="1">
      <c r="A69" s="60" t="s">
        <v>37</v>
      </c>
      <c r="B69" s="60"/>
      <c r="C69" s="60"/>
      <c r="D69" s="60"/>
      <c r="E69" s="60"/>
      <c r="F69" s="61"/>
      <c r="H69" s="4"/>
    </row>
    <row r="70" spans="1:8" ht="84" customHeight="1">
      <c r="A70" s="5">
        <f>1+A68</f>
        <v>54</v>
      </c>
      <c r="B70" s="6" t="s">
        <v>102</v>
      </c>
      <c r="C70" s="15" t="s">
        <v>152</v>
      </c>
      <c r="D70" s="5">
        <v>1</v>
      </c>
      <c r="E70" s="5">
        <v>1</v>
      </c>
      <c r="F70" s="14">
        <f>+E70/D70</f>
        <v>1</v>
      </c>
      <c r="H70" s="4"/>
    </row>
    <row r="71" spans="1:8" ht="111.75" customHeight="1">
      <c r="A71" s="5">
        <f>1+A70</f>
        <v>55</v>
      </c>
      <c r="B71" s="6" t="s">
        <v>103</v>
      </c>
      <c r="C71" s="15" t="s">
        <v>153</v>
      </c>
      <c r="D71" s="5">
        <v>1</v>
      </c>
      <c r="E71" s="5">
        <v>1</v>
      </c>
      <c r="F71" s="14">
        <f>+E71/D71</f>
        <v>1</v>
      </c>
      <c r="G71" s="22"/>
      <c r="H71" s="4"/>
    </row>
    <row r="72" spans="1:8" ht="26.25" customHeight="1">
      <c r="A72" s="60" t="s">
        <v>27</v>
      </c>
      <c r="B72" s="60"/>
      <c r="C72" s="60"/>
      <c r="D72" s="60"/>
      <c r="E72" s="60"/>
      <c r="F72" s="61"/>
      <c r="G72" s="13"/>
      <c r="H72" s="4"/>
    </row>
    <row r="73" spans="1:8" ht="84" customHeight="1">
      <c r="A73" s="5">
        <f>1+A71</f>
        <v>56</v>
      </c>
      <c r="B73" s="62" t="s">
        <v>104</v>
      </c>
      <c r="C73" s="23" t="s">
        <v>142</v>
      </c>
      <c r="D73" s="5">
        <v>1</v>
      </c>
      <c r="E73" s="20">
        <v>1</v>
      </c>
      <c r="F73" s="24">
        <f>+E73/D73</f>
        <v>1</v>
      </c>
      <c r="G73" s="13"/>
      <c r="H73" s="4"/>
    </row>
    <row r="74" spans="1:8" ht="84" customHeight="1">
      <c r="A74" s="5">
        <f t="shared" ref="A74:A81" si="12">1+A73</f>
        <v>57</v>
      </c>
      <c r="B74" s="63"/>
      <c r="C74" s="23" t="s">
        <v>105</v>
      </c>
      <c r="D74" s="5">
        <v>1</v>
      </c>
      <c r="E74" s="20">
        <v>1</v>
      </c>
      <c r="F74" s="24">
        <f t="shared" ref="F74:F81" si="13">+E74/D74</f>
        <v>1</v>
      </c>
      <c r="G74" s="13"/>
      <c r="H74" s="4"/>
    </row>
    <row r="75" spans="1:8" ht="123.75" customHeight="1">
      <c r="A75" s="5">
        <f t="shared" si="12"/>
        <v>58</v>
      </c>
      <c r="B75" s="6" t="s">
        <v>106</v>
      </c>
      <c r="C75" s="23" t="s">
        <v>107</v>
      </c>
      <c r="D75" s="5">
        <v>1</v>
      </c>
      <c r="E75" s="20">
        <v>1</v>
      </c>
      <c r="F75" s="24">
        <f t="shared" si="13"/>
        <v>1</v>
      </c>
      <c r="G75" s="13"/>
      <c r="H75" s="4"/>
    </row>
    <row r="76" spans="1:8" ht="123.75" customHeight="1">
      <c r="A76" s="5">
        <f t="shared" si="12"/>
        <v>59</v>
      </c>
      <c r="B76" s="12" t="s">
        <v>143</v>
      </c>
      <c r="C76" s="52" t="s">
        <v>144</v>
      </c>
      <c r="D76" s="5">
        <v>1</v>
      </c>
      <c r="E76" s="20">
        <v>1</v>
      </c>
      <c r="F76" s="24">
        <f t="shared" si="13"/>
        <v>1</v>
      </c>
      <c r="G76" s="13"/>
      <c r="H76" s="4"/>
    </row>
    <row r="77" spans="1:8" ht="66" customHeight="1">
      <c r="A77" s="5">
        <f>1+A76</f>
        <v>60</v>
      </c>
      <c r="B77" s="62" t="s">
        <v>108</v>
      </c>
      <c r="C77" s="23" t="s">
        <v>28</v>
      </c>
      <c r="D77" s="5">
        <v>3</v>
      </c>
      <c r="E77" s="20">
        <v>3</v>
      </c>
      <c r="F77" s="24">
        <f t="shared" si="13"/>
        <v>1</v>
      </c>
      <c r="G77" s="13"/>
      <c r="H77" s="4"/>
    </row>
    <row r="78" spans="1:8" ht="84" customHeight="1">
      <c r="A78" s="5">
        <f t="shared" si="12"/>
        <v>61</v>
      </c>
      <c r="B78" s="63"/>
      <c r="C78" s="23" t="s">
        <v>109</v>
      </c>
      <c r="D78" s="5">
        <v>1</v>
      </c>
      <c r="E78" s="20">
        <v>1</v>
      </c>
      <c r="F78" s="24">
        <f t="shared" si="13"/>
        <v>1</v>
      </c>
      <c r="G78" s="13"/>
      <c r="H78" s="4"/>
    </row>
    <row r="79" spans="1:8" ht="141.75" customHeight="1">
      <c r="A79" s="5">
        <f t="shared" si="12"/>
        <v>62</v>
      </c>
      <c r="B79" s="62" t="s">
        <v>34</v>
      </c>
      <c r="C79" s="23" t="s">
        <v>145</v>
      </c>
      <c r="D79" s="5">
        <v>1</v>
      </c>
      <c r="E79" s="20">
        <v>1</v>
      </c>
      <c r="F79" s="24">
        <f t="shared" si="13"/>
        <v>1</v>
      </c>
      <c r="G79" s="13"/>
      <c r="H79" s="4"/>
    </row>
    <row r="80" spans="1:8" ht="141.75" customHeight="1">
      <c r="A80" s="5">
        <f t="shared" si="12"/>
        <v>63</v>
      </c>
      <c r="B80" s="63"/>
      <c r="C80" s="23" t="s">
        <v>122</v>
      </c>
      <c r="D80" s="5">
        <v>1</v>
      </c>
      <c r="E80" s="20">
        <v>1</v>
      </c>
      <c r="F80" s="24">
        <f t="shared" si="13"/>
        <v>1</v>
      </c>
      <c r="G80" s="13"/>
      <c r="H80" s="4"/>
    </row>
    <row r="81" spans="1:8" ht="141.75" customHeight="1">
      <c r="A81" s="5">
        <f t="shared" si="12"/>
        <v>64</v>
      </c>
      <c r="B81" s="6" t="s">
        <v>146</v>
      </c>
      <c r="C81" s="23" t="s">
        <v>147</v>
      </c>
      <c r="D81" s="5">
        <v>1</v>
      </c>
      <c r="E81" s="20">
        <v>1</v>
      </c>
      <c r="F81" s="24">
        <f t="shared" si="13"/>
        <v>1</v>
      </c>
      <c r="G81" s="13"/>
      <c r="H81" s="4"/>
    </row>
    <row r="82" spans="1:8" ht="26.25" customHeight="1">
      <c r="A82" s="60" t="s">
        <v>41</v>
      </c>
      <c r="B82" s="60"/>
      <c r="C82" s="60"/>
      <c r="D82" s="60"/>
      <c r="E82" s="60"/>
      <c r="F82" s="61"/>
      <c r="G82" s="13"/>
      <c r="H82" s="4"/>
    </row>
    <row r="83" spans="1:8" ht="50.25" customHeight="1">
      <c r="A83" s="5">
        <f>1+A81</f>
        <v>65</v>
      </c>
      <c r="B83" s="62" t="s">
        <v>33</v>
      </c>
      <c r="C83" s="23" t="s">
        <v>110</v>
      </c>
      <c r="D83" s="20">
        <v>9</v>
      </c>
      <c r="E83" s="20">
        <v>9</v>
      </c>
      <c r="F83" s="24">
        <f>+E83/D83</f>
        <v>1</v>
      </c>
      <c r="G83" s="13"/>
      <c r="H83" s="4"/>
    </row>
    <row r="84" spans="1:8" ht="39.75" customHeight="1">
      <c r="A84" s="5">
        <f>1+A83</f>
        <v>66</v>
      </c>
      <c r="B84" s="64"/>
      <c r="C84" s="23" t="s">
        <v>111</v>
      </c>
      <c r="D84" s="20">
        <v>1</v>
      </c>
      <c r="E84" s="20">
        <v>1</v>
      </c>
      <c r="F84" s="24">
        <f t="shared" ref="F84:F85" si="14">+E84/D84</f>
        <v>1</v>
      </c>
      <c r="G84" s="13"/>
      <c r="H84" s="4"/>
    </row>
    <row r="85" spans="1:8" ht="36.75" customHeight="1">
      <c r="A85" s="5">
        <f t="shared" ref="A85" si="15">1+A84</f>
        <v>67</v>
      </c>
      <c r="B85" s="64"/>
      <c r="C85" s="23" t="s">
        <v>112</v>
      </c>
      <c r="D85" s="20">
        <v>3</v>
      </c>
      <c r="E85" s="20">
        <v>3</v>
      </c>
      <c r="F85" s="24">
        <f t="shared" si="14"/>
        <v>1</v>
      </c>
      <c r="G85" s="13"/>
      <c r="H85" s="4"/>
    </row>
    <row r="86" spans="1:8" ht="15.75" customHeight="1">
      <c r="A86" s="60" t="s">
        <v>36</v>
      </c>
      <c r="B86" s="60"/>
      <c r="C86" s="60"/>
      <c r="D86" s="60"/>
      <c r="E86" s="60"/>
      <c r="F86" s="61"/>
      <c r="G86" s="13"/>
      <c r="H86" s="4"/>
    </row>
    <row r="87" spans="1:8" ht="69.75" customHeight="1">
      <c r="A87" s="5">
        <f>1+A85</f>
        <v>68</v>
      </c>
      <c r="B87" s="62" t="s">
        <v>113</v>
      </c>
      <c r="C87" s="15" t="s">
        <v>114</v>
      </c>
      <c r="D87" s="5">
        <v>3</v>
      </c>
      <c r="E87" s="20">
        <v>4</v>
      </c>
      <c r="F87" s="24">
        <v>1</v>
      </c>
      <c r="G87" s="13"/>
      <c r="H87" s="4"/>
    </row>
    <row r="88" spans="1:8" ht="119.25" customHeight="1">
      <c r="A88" s="5">
        <f>1+A87</f>
        <v>69</v>
      </c>
      <c r="B88" s="63"/>
      <c r="C88" s="15" t="s">
        <v>148</v>
      </c>
      <c r="D88" s="5">
        <v>3</v>
      </c>
      <c r="E88" s="20">
        <v>3</v>
      </c>
      <c r="F88" s="24">
        <v>1</v>
      </c>
      <c r="G88" s="13"/>
      <c r="H88" s="4"/>
    </row>
    <row r="89" spans="1:8" ht="19.5" customHeight="1">
      <c r="A89" s="60" t="s">
        <v>14</v>
      </c>
      <c r="B89" s="60"/>
      <c r="C89" s="65"/>
      <c r="D89" s="60"/>
      <c r="E89" s="60"/>
      <c r="F89" s="61"/>
      <c r="H89" s="4"/>
    </row>
    <row r="90" spans="1:8" ht="72.75" customHeight="1">
      <c r="A90" s="5">
        <f>1+A88</f>
        <v>70</v>
      </c>
      <c r="B90" s="6" t="s">
        <v>29</v>
      </c>
      <c r="C90" s="15" t="s">
        <v>18</v>
      </c>
      <c r="D90" s="5">
        <v>110</v>
      </c>
      <c r="E90" s="5">
        <v>110</v>
      </c>
      <c r="F90" s="24">
        <f>+E90/D90</f>
        <v>1</v>
      </c>
      <c r="H90" s="4"/>
    </row>
    <row r="91" spans="1:8" ht="107.25" customHeight="1">
      <c r="A91" s="5">
        <f>1+A90</f>
        <v>71</v>
      </c>
      <c r="B91" s="6" t="s">
        <v>115</v>
      </c>
      <c r="C91" s="15" t="s">
        <v>19</v>
      </c>
      <c r="D91" s="16">
        <v>0.25</v>
      </c>
      <c r="E91" s="16">
        <v>0.2</v>
      </c>
      <c r="F91" s="16">
        <f t="shared" ref="F91:F96" si="16">+E91/D91</f>
        <v>0.8</v>
      </c>
      <c r="G91" s="56"/>
      <c r="H91" s="4"/>
    </row>
    <row r="92" spans="1:8" ht="107.25" customHeight="1">
      <c r="A92" s="5">
        <f t="shared" ref="A92:A93" si="17">1+A91</f>
        <v>72</v>
      </c>
      <c r="B92" s="6" t="s">
        <v>149</v>
      </c>
      <c r="C92" s="15" t="s">
        <v>150</v>
      </c>
      <c r="D92" s="5">
        <v>1</v>
      </c>
      <c r="E92" s="55">
        <v>1</v>
      </c>
      <c r="F92" s="16">
        <f t="shared" si="16"/>
        <v>1</v>
      </c>
      <c r="G92" s="56"/>
      <c r="H92" s="4"/>
    </row>
    <row r="93" spans="1:8" ht="98.25" customHeight="1">
      <c r="A93" s="5">
        <f t="shared" si="17"/>
        <v>73</v>
      </c>
      <c r="B93" s="12" t="s">
        <v>116</v>
      </c>
      <c r="C93" s="15" t="s">
        <v>117</v>
      </c>
      <c r="D93" s="5">
        <v>10</v>
      </c>
      <c r="E93" s="55">
        <v>10</v>
      </c>
      <c r="F93" s="16">
        <f t="shared" si="16"/>
        <v>1</v>
      </c>
      <c r="H93" s="4"/>
    </row>
    <row r="94" spans="1:8" ht="22.5" customHeight="1">
      <c r="A94" s="60" t="s">
        <v>118</v>
      </c>
      <c r="B94" s="60"/>
      <c r="C94" s="65"/>
      <c r="D94" s="60"/>
      <c r="E94" s="60"/>
      <c r="F94" s="61"/>
      <c r="H94" s="4"/>
    </row>
    <row r="95" spans="1:8" ht="60.75" customHeight="1">
      <c r="A95" s="5">
        <f>1+A93</f>
        <v>74</v>
      </c>
      <c r="B95" s="62" t="s">
        <v>119</v>
      </c>
      <c r="C95" s="15" t="s">
        <v>120</v>
      </c>
      <c r="D95" s="5">
        <v>1</v>
      </c>
      <c r="E95" s="5">
        <v>1</v>
      </c>
      <c r="F95" s="16">
        <f t="shared" si="16"/>
        <v>1</v>
      </c>
      <c r="H95" s="4"/>
    </row>
    <row r="96" spans="1:8" ht="60.75" customHeight="1">
      <c r="A96" s="5">
        <f t="shared" ref="A96" si="18">1+A95</f>
        <v>75</v>
      </c>
      <c r="B96" s="64"/>
      <c r="C96" s="15" t="s">
        <v>121</v>
      </c>
      <c r="D96" s="5">
        <v>1</v>
      </c>
      <c r="E96" s="5">
        <v>1</v>
      </c>
      <c r="F96" s="16">
        <f t="shared" si="16"/>
        <v>1</v>
      </c>
      <c r="H96" s="4"/>
    </row>
    <row r="97" spans="1:6" ht="15.75" customHeight="1">
      <c r="A97" s="82" t="s">
        <v>15</v>
      </c>
      <c r="B97" s="82"/>
      <c r="C97" s="82"/>
      <c r="D97" s="82"/>
      <c r="E97" s="83"/>
      <c r="F97" s="39"/>
    </row>
    <row r="101" spans="1:6">
      <c r="C101" t="s">
        <v>7</v>
      </c>
      <c r="D101">
        <v>75</v>
      </c>
    </row>
    <row r="102" spans="1:6">
      <c r="C102" t="s">
        <v>16</v>
      </c>
      <c r="D102">
        <v>70</v>
      </c>
    </row>
  </sheetData>
  <mergeCells count="39">
    <mergeCell ref="A89:F89"/>
    <mergeCell ref="A97:E97"/>
    <mergeCell ref="A59:F59"/>
    <mergeCell ref="A72:F72"/>
    <mergeCell ref="B77:B78"/>
    <mergeCell ref="B83:B85"/>
    <mergeCell ref="A94:F94"/>
    <mergeCell ref="B95:B96"/>
    <mergeCell ref="B87:B88"/>
    <mergeCell ref="A1:F3"/>
    <mergeCell ref="A5:F5"/>
    <mergeCell ref="A32:F32"/>
    <mergeCell ref="A45:F45"/>
    <mergeCell ref="A47:F47"/>
    <mergeCell ref="A8:F8"/>
    <mergeCell ref="A23:F23"/>
    <mergeCell ref="B26:B28"/>
    <mergeCell ref="A37:F37"/>
    <mergeCell ref="B10:B12"/>
    <mergeCell ref="B13:B14"/>
    <mergeCell ref="B15:B17"/>
    <mergeCell ref="B33:B34"/>
    <mergeCell ref="B19:B21"/>
    <mergeCell ref="A25:F25"/>
    <mergeCell ref="G32:AS32"/>
    <mergeCell ref="A43:F43"/>
    <mergeCell ref="A86:F86"/>
    <mergeCell ref="A69:F69"/>
    <mergeCell ref="B38:B39"/>
    <mergeCell ref="A82:F82"/>
    <mergeCell ref="B49:B50"/>
    <mergeCell ref="B51:B53"/>
    <mergeCell ref="B55:B56"/>
    <mergeCell ref="B40:B41"/>
    <mergeCell ref="B60:B61"/>
    <mergeCell ref="B64:B65"/>
    <mergeCell ref="B79:B80"/>
    <mergeCell ref="B73:B74"/>
    <mergeCell ref="A35:F3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DB13-73DC-4BCB-B7CF-520CDEE31265}">
  <dimension ref="A5:F177"/>
  <sheetViews>
    <sheetView tabSelected="1" zoomScale="80" zoomScaleNormal="80" workbookViewId="0">
      <selection activeCell="H89" sqref="H89"/>
    </sheetView>
  </sheetViews>
  <sheetFormatPr baseColWidth="10" defaultRowHeight="15"/>
  <cols>
    <col min="1" max="1" width="8.85546875" customWidth="1"/>
    <col min="2" max="2" width="20.5703125" customWidth="1"/>
    <col min="3" max="3" width="18.28515625" customWidth="1"/>
    <col min="4" max="4" width="15.85546875" customWidth="1"/>
    <col min="6" max="6" width="14.28515625" customWidth="1"/>
  </cols>
  <sheetData>
    <row r="5" spans="1:6">
      <c r="A5" s="88" t="s">
        <v>124</v>
      </c>
      <c r="B5" s="89"/>
      <c r="C5" s="89"/>
      <c r="D5" s="89"/>
      <c r="E5" s="89"/>
      <c r="F5" s="89"/>
    </row>
    <row r="6" spans="1:6">
      <c r="A6" s="89"/>
      <c r="B6" s="89"/>
      <c r="C6" s="89"/>
      <c r="D6" s="89"/>
      <c r="E6" s="89"/>
      <c r="F6" s="89"/>
    </row>
    <row r="8" spans="1:6" ht="69.75" customHeight="1">
      <c r="A8" s="86" t="s">
        <v>125</v>
      </c>
      <c r="B8" s="86"/>
      <c r="C8" s="86"/>
      <c r="D8" s="86"/>
      <c r="E8" s="86"/>
      <c r="F8" s="86"/>
    </row>
    <row r="9" spans="1:6" ht="69.75" customHeight="1">
      <c r="A9" s="86"/>
      <c r="B9" s="86"/>
      <c r="C9" s="86"/>
      <c r="D9" s="86"/>
      <c r="E9" s="86"/>
      <c r="F9" s="86"/>
    </row>
    <row r="10" spans="1:6" ht="31.5" customHeight="1">
      <c r="A10" s="86"/>
      <c r="B10" s="86"/>
      <c r="C10" s="86"/>
      <c r="D10" s="86"/>
      <c r="E10" s="86"/>
      <c r="F10" s="86"/>
    </row>
    <row r="12" spans="1:6">
      <c r="A12" s="86" t="s">
        <v>51</v>
      </c>
      <c r="B12" s="87"/>
      <c r="C12" s="87"/>
      <c r="D12" s="87"/>
      <c r="E12" s="87"/>
      <c r="F12" s="87"/>
    </row>
    <row r="13" spans="1:6">
      <c r="A13" s="87"/>
      <c r="B13" s="87"/>
      <c r="C13" s="87"/>
      <c r="D13" s="87"/>
      <c r="E13" s="87"/>
      <c r="F13" s="87"/>
    </row>
    <row r="14" spans="1:6">
      <c r="A14" s="87"/>
      <c r="B14" s="87"/>
      <c r="C14" s="87"/>
      <c r="D14" s="87"/>
      <c r="E14" s="87"/>
      <c r="F14" s="87"/>
    </row>
    <row r="15" spans="1:6">
      <c r="A15" s="87"/>
      <c r="B15" s="87"/>
      <c r="C15" s="87"/>
      <c r="D15" s="87"/>
      <c r="E15" s="87"/>
      <c r="F15" s="87"/>
    </row>
    <row r="17" spans="1:6">
      <c r="A17" s="86" t="s">
        <v>158</v>
      </c>
      <c r="B17" s="87"/>
      <c r="C17" s="87"/>
      <c r="D17" s="87"/>
      <c r="E17" s="87"/>
      <c r="F17" s="87"/>
    </row>
    <row r="18" spans="1:6">
      <c r="A18" s="87"/>
      <c r="B18" s="87"/>
      <c r="C18" s="87"/>
      <c r="D18" s="87"/>
      <c r="E18" s="87"/>
      <c r="F18" s="87"/>
    </row>
    <row r="19" spans="1:6" ht="51" customHeight="1">
      <c r="A19" s="87"/>
      <c r="B19" s="87"/>
      <c r="C19" s="87"/>
      <c r="D19" s="87"/>
      <c r="E19" s="87"/>
      <c r="F19" s="87"/>
    </row>
    <row r="39" spans="1:6" ht="47.25" customHeight="1">
      <c r="A39" s="86" t="s">
        <v>164</v>
      </c>
      <c r="B39" s="86"/>
      <c r="C39" s="86"/>
      <c r="D39" s="86"/>
      <c r="E39" s="86"/>
      <c r="F39" s="86"/>
    </row>
    <row r="40" spans="1:6" ht="47.25" customHeight="1">
      <c r="A40" s="41"/>
      <c r="B40" s="41"/>
      <c r="C40" s="41"/>
      <c r="D40" s="41"/>
      <c r="E40" s="41"/>
      <c r="F40" s="41"/>
    </row>
    <row r="67" spans="1:6">
      <c r="A67" s="90" t="s">
        <v>49</v>
      </c>
      <c r="B67" s="90"/>
      <c r="C67" s="90"/>
      <c r="D67" s="90"/>
      <c r="E67" s="90"/>
      <c r="F67" s="90"/>
    </row>
    <row r="68" spans="1:6">
      <c r="A68" s="42"/>
      <c r="B68" s="42"/>
      <c r="C68" s="42"/>
      <c r="D68" s="42"/>
      <c r="E68" s="42"/>
      <c r="F68" s="42"/>
    </row>
    <row r="69" spans="1:6" ht="13.5" customHeight="1"/>
    <row r="70" spans="1:6">
      <c r="A70" s="84" t="s">
        <v>163</v>
      </c>
      <c r="B70" s="85"/>
      <c r="C70" s="85"/>
      <c r="D70" s="85"/>
      <c r="E70" s="85"/>
      <c r="F70" s="85"/>
    </row>
    <row r="71" spans="1:6">
      <c r="A71" s="85"/>
      <c r="B71" s="85"/>
      <c r="C71" s="85"/>
      <c r="D71" s="85"/>
      <c r="E71" s="85"/>
      <c r="F71" s="85"/>
    </row>
    <row r="72" spans="1:6">
      <c r="A72" s="85"/>
      <c r="B72" s="85"/>
      <c r="C72" s="85"/>
      <c r="D72" s="85"/>
      <c r="E72" s="85"/>
      <c r="F72" s="85"/>
    </row>
    <row r="73" spans="1:6" ht="61.5" customHeight="1">
      <c r="A73" s="85"/>
      <c r="B73" s="85"/>
      <c r="C73" s="85"/>
      <c r="D73" s="85"/>
      <c r="E73" s="85"/>
      <c r="F73" s="85"/>
    </row>
    <row r="74" spans="1:6">
      <c r="A74" s="43"/>
      <c r="B74" s="43"/>
      <c r="C74" s="43"/>
      <c r="D74" s="43"/>
      <c r="E74" s="43"/>
      <c r="F74" s="43"/>
    </row>
    <row r="75" spans="1:6">
      <c r="A75" s="43"/>
      <c r="B75" s="43"/>
      <c r="C75" s="43"/>
      <c r="D75" s="43"/>
      <c r="E75" s="43"/>
      <c r="F75" s="43"/>
    </row>
    <row r="76" spans="1:6">
      <c r="A76" s="43"/>
      <c r="B76" s="43"/>
      <c r="C76" s="43"/>
      <c r="D76" s="43"/>
      <c r="E76" s="43"/>
      <c r="F76" s="43"/>
    </row>
    <row r="77" spans="1:6" ht="11.25" customHeight="1">
      <c r="A77" s="43"/>
      <c r="B77" s="43"/>
      <c r="C77" s="43"/>
      <c r="D77" s="43"/>
      <c r="E77" s="43"/>
      <c r="F77" s="43"/>
    </row>
    <row r="78" spans="1:6">
      <c r="A78" s="86" t="s">
        <v>159</v>
      </c>
      <c r="B78" s="87"/>
      <c r="C78" s="87"/>
      <c r="D78" s="87"/>
      <c r="E78" s="87"/>
      <c r="F78" s="87"/>
    </row>
    <row r="79" spans="1:6">
      <c r="A79" s="86"/>
      <c r="B79" s="87"/>
      <c r="C79" s="87"/>
      <c r="D79" s="87"/>
      <c r="E79" s="87"/>
      <c r="F79" s="87"/>
    </row>
    <row r="80" spans="1:6">
      <c r="A80" s="87"/>
      <c r="B80" s="87"/>
      <c r="C80" s="87"/>
      <c r="D80" s="87"/>
      <c r="E80" s="87"/>
      <c r="F80" s="87"/>
    </row>
    <row r="81" spans="1:6">
      <c r="A81" s="66" t="s">
        <v>123</v>
      </c>
      <c r="B81" s="66"/>
      <c r="C81" s="66"/>
      <c r="D81" s="66"/>
      <c r="E81" s="66"/>
      <c r="F81" s="67"/>
    </row>
    <row r="82" spans="1:6">
      <c r="A82" s="68"/>
      <c r="B82" s="68"/>
      <c r="C82" s="68"/>
      <c r="D82" s="68"/>
      <c r="E82" s="68"/>
      <c r="F82" s="69"/>
    </row>
    <row r="83" spans="1:6">
      <c r="A83" s="70"/>
      <c r="B83" s="70"/>
      <c r="C83" s="70"/>
      <c r="D83" s="70"/>
      <c r="E83" s="70"/>
      <c r="F83" s="71"/>
    </row>
    <row r="84" spans="1:6" ht="47.25">
      <c r="A84" s="45" t="s">
        <v>5</v>
      </c>
      <c r="B84" s="46" t="s">
        <v>17</v>
      </c>
      <c r="C84" s="45" t="s">
        <v>6</v>
      </c>
      <c r="D84" s="46" t="s">
        <v>7</v>
      </c>
      <c r="E84" s="46" t="s">
        <v>8</v>
      </c>
      <c r="F84" s="47" t="s">
        <v>9</v>
      </c>
    </row>
    <row r="85" spans="1:6" ht="15.75">
      <c r="A85" s="72" t="s">
        <v>42</v>
      </c>
      <c r="B85" s="65"/>
      <c r="C85" s="65"/>
      <c r="D85" s="65"/>
      <c r="E85" s="65"/>
      <c r="F85" s="73"/>
    </row>
    <row r="86" spans="1:6" ht="75">
      <c r="A86" s="26">
        <v>1</v>
      </c>
      <c r="B86" s="15" t="s">
        <v>52</v>
      </c>
      <c r="C86" s="15" t="s">
        <v>53</v>
      </c>
      <c r="D86" s="48">
        <v>0.92</v>
      </c>
      <c r="E86" s="32">
        <v>0.92969999999999997</v>
      </c>
      <c r="F86" s="8">
        <v>1</v>
      </c>
    </row>
    <row r="87" spans="1:6" ht="75">
      <c r="A87" s="11">
        <f>1+A86</f>
        <v>2</v>
      </c>
      <c r="B87" s="12" t="s">
        <v>54</v>
      </c>
      <c r="C87" s="27" t="s">
        <v>43</v>
      </c>
      <c r="D87" s="14">
        <v>1</v>
      </c>
      <c r="E87" s="8">
        <v>1</v>
      </c>
      <c r="F87" s="8">
        <v>1</v>
      </c>
    </row>
    <row r="88" spans="1:6" ht="15.75">
      <c r="A88" s="59" t="s">
        <v>45</v>
      </c>
      <c r="B88" s="60"/>
      <c r="C88" s="60"/>
      <c r="D88" s="60"/>
      <c r="E88" s="60"/>
      <c r="F88" s="60"/>
    </row>
    <row r="89" spans="1:6" ht="122.25" customHeight="1">
      <c r="A89" s="11">
        <f>1+A87</f>
        <v>3</v>
      </c>
      <c r="B89" s="29" t="s">
        <v>33</v>
      </c>
      <c r="C89" s="30" t="s">
        <v>46</v>
      </c>
      <c r="D89" s="5">
        <v>825</v>
      </c>
      <c r="E89" s="7">
        <v>2285</v>
      </c>
      <c r="F89" s="8">
        <v>1</v>
      </c>
    </row>
    <row r="90" spans="1:6" ht="60">
      <c r="A90" s="11">
        <f>1+A89</f>
        <v>4</v>
      </c>
      <c r="B90" s="62" t="s">
        <v>48</v>
      </c>
      <c r="C90" s="30" t="s">
        <v>47</v>
      </c>
      <c r="D90" s="5">
        <v>1</v>
      </c>
      <c r="E90" s="7">
        <v>1</v>
      </c>
      <c r="F90" s="8">
        <f>+E90/D90</f>
        <v>1</v>
      </c>
    </row>
    <row r="91" spans="1:6" ht="60">
      <c r="A91" s="11">
        <f t="shared" ref="A91:A102" si="0">1+A90</f>
        <v>5</v>
      </c>
      <c r="B91" s="64"/>
      <c r="C91" s="30" t="s">
        <v>56</v>
      </c>
      <c r="D91" s="5">
        <v>161</v>
      </c>
      <c r="E91" s="7">
        <v>399</v>
      </c>
      <c r="F91" s="8">
        <v>1</v>
      </c>
    </row>
    <row r="92" spans="1:6" ht="60">
      <c r="A92" s="11">
        <f t="shared" si="0"/>
        <v>6</v>
      </c>
      <c r="B92" s="63"/>
      <c r="C92" s="30" t="s">
        <v>55</v>
      </c>
      <c r="D92" s="5">
        <v>3</v>
      </c>
      <c r="E92" s="7">
        <v>8</v>
      </c>
      <c r="F92" s="8">
        <v>1</v>
      </c>
    </row>
    <row r="93" spans="1:6" ht="60">
      <c r="A93" s="11">
        <f>1+A92</f>
        <v>7</v>
      </c>
      <c r="B93" s="62" t="s">
        <v>57</v>
      </c>
      <c r="C93" s="49" t="s">
        <v>160</v>
      </c>
      <c r="D93" s="5">
        <v>220</v>
      </c>
      <c r="E93" s="5">
        <v>189</v>
      </c>
      <c r="F93" s="8">
        <f t="shared" ref="F93:F98" si="1">+E93/D93</f>
        <v>0.85909090909090913</v>
      </c>
    </row>
    <row r="94" spans="1:6" ht="45">
      <c r="A94" s="11">
        <f t="shared" si="0"/>
        <v>8</v>
      </c>
      <c r="B94" s="63"/>
      <c r="C94" s="49" t="s">
        <v>59</v>
      </c>
      <c r="D94" s="5">
        <v>4</v>
      </c>
      <c r="E94" s="7">
        <v>4</v>
      </c>
      <c r="F94" s="8">
        <v>1</v>
      </c>
    </row>
    <row r="95" spans="1:6" ht="30">
      <c r="A95" s="11">
        <f t="shared" si="0"/>
        <v>9</v>
      </c>
      <c r="B95" s="62" t="s">
        <v>161</v>
      </c>
      <c r="C95" s="49" t="s">
        <v>61</v>
      </c>
      <c r="D95" s="5">
        <v>375</v>
      </c>
      <c r="E95" s="7">
        <v>1273</v>
      </c>
      <c r="F95" s="8">
        <v>1</v>
      </c>
    </row>
    <row r="96" spans="1:6" ht="30">
      <c r="A96" s="11">
        <f t="shared" si="0"/>
        <v>10</v>
      </c>
      <c r="B96" s="64"/>
      <c r="C96" s="49" t="s">
        <v>62</v>
      </c>
      <c r="D96" s="5">
        <v>300</v>
      </c>
      <c r="E96" s="7">
        <v>1012</v>
      </c>
      <c r="F96" s="8">
        <v>1</v>
      </c>
    </row>
    <row r="97" spans="1:6" ht="45.75" customHeight="1">
      <c r="A97" s="11">
        <f t="shared" si="0"/>
        <v>11</v>
      </c>
      <c r="B97" s="63"/>
      <c r="C97" s="49" t="s">
        <v>63</v>
      </c>
      <c r="D97" s="5">
        <v>150</v>
      </c>
      <c r="E97" s="7">
        <v>1195</v>
      </c>
      <c r="F97" s="8">
        <v>1</v>
      </c>
    </row>
    <row r="98" spans="1:6" ht="195">
      <c r="A98" s="11">
        <f t="shared" si="0"/>
        <v>12</v>
      </c>
      <c r="B98" s="27" t="s">
        <v>126</v>
      </c>
      <c r="C98" s="49" t="s">
        <v>162</v>
      </c>
      <c r="D98" s="5">
        <v>1</v>
      </c>
      <c r="E98" s="7">
        <v>0</v>
      </c>
      <c r="F98" s="8">
        <f t="shared" si="1"/>
        <v>0</v>
      </c>
    </row>
    <row r="99" spans="1:6" ht="105">
      <c r="A99" s="11">
        <f t="shared" si="0"/>
        <v>13</v>
      </c>
      <c r="B99" s="78" t="s">
        <v>64</v>
      </c>
      <c r="C99" s="49" t="s">
        <v>65</v>
      </c>
      <c r="D99" s="5">
        <v>3</v>
      </c>
      <c r="E99" s="7">
        <v>3</v>
      </c>
      <c r="F99" s="8">
        <v>1</v>
      </c>
    </row>
    <row r="100" spans="1:6" ht="135">
      <c r="A100" s="11">
        <f t="shared" si="0"/>
        <v>14</v>
      </c>
      <c r="B100" s="79"/>
      <c r="C100" s="49" t="s">
        <v>66</v>
      </c>
      <c r="D100" s="5">
        <v>4</v>
      </c>
      <c r="E100" s="7">
        <v>5</v>
      </c>
      <c r="F100" s="8">
        <v>1</v>
      </c>
    </row>
    <row r="101" spans="1:6" ht="45">
      <c r="A101" s="11">
        <f t="shared" si="0"/>
        <v>15</v>
      </c>
      <c r="B101" s="80"/>
      <c r="C101" s="49" t="s">
        <v>69</v>
      </c>
      <c r="D101" s="5">
        <v>24</v>
      </c>
      <c r="E101" s="7">
        <v>18</v>
      </c>
      <c r="F101" s="8">
        <f>+E101/D101</f>
        <v>0.75</v>
      </c>
    </row>
    <row r="102" spans="1:6" ht="105">
      <c r="A102" s="11">
        <f t="shared" si="0"/>
        <v>16</v>
      </c>
      <c r="B102" s="12" t="s">
        <v>67</v>
      </c>
      <c r="C102" s="49" t="s">
        <v>68</v>
      </c>
      <c r="D102" s="5">
        <v>75</v>
      </c>
      <c r="E102" s="7">
        <v>815</v>
      </c>
      <c r="F102" s="8">
        <v>1</v>
      </c>
    </row>
    <row r="103" spans="1:6" ht="15.75">
      <c r="A103" s="59" t="s">
        <v>20</v>
      </c>
      <c r="B103" s="60"/>
      <c r="C103" s="65"/>
      <c r="D103" s="60"/>
      <c r="E103" s="60"/>
      <c r="F103" s="60"/>
    </row>
    <row r="104" spans="1:6" ht="45">
      <c r="A104" s="11">
        <f>1+A102</f>
        <v>17</v>
      </c>
      <c r="B104" s="49" t="s">
        <v>71</v>
      </c>
      <c r="C104" s="49" t="s">
        <v>70</v>
      </c>
      <c r="D104" s="50">
        <v>1</v>
      </c>
      <c r="E104" s="32">
        <v>0.91120000000000001</v>
      </c>
      <c r="F104" s="8">
        <f>+E104/D104</f>
        <v>0.91120000000000001</v>
      </c>
    </row>
    <row r="105" spans="1:6" ht="15.75">
      <c r="A105" s="81" t="s">
        <v>13</v>
      </c>
      <c r="B105" s="81"/>
      <c r="C105" s="81"/>
      <c r="D105" s="81"/>
      <c r="E105" s="81"/>
      <c r="F105" s="81"/>
    </row>
    <row r="106" spans="1:6" ht="45">
      <c r="A106" s="5">
        <f>1+A104</f>
        <v>18</v>
      </c>
      <c r="B106" s="62" t="s">
        <v>72</v>
      </c>
      <c r="C106" s="15" t="s">
        <v>21</v>
      </c>
      <c r="D106" s="34">
        <v>80999</v>
      </c>
      <c r="E106" s="38">
        <v>279000</v>
      </c>
      <c r="F106" s="8">
        <v>1</v>
      </c>
    </row>
    <row r="107" spans="1:6" ht="30">
      <c r="A107" s="5">
        <f>+A106+1</f>
        <v>19</v>
      </c>
      <c r="B107" s="64"/>
      <c r="C107" s="15" t="s">
        <v>22</v>
      </c>
      <c r="D107" s="33">
        <v>7</v>
      </c>
      <c r="E107" s="5">
        <v>7</v>
      </c>
      <c r="F107" s="8">
        <f t="shared" ref="F107:F110" si="2">+E107/D107</f>
        <v>1</v>
      </c>
    </row>
    <row r="108" spans="1:6" ht="45">
      <c r="A108" s="5">
        <f t="shared" ref="A108" si="3">+A107+1</f>
        <v>20</v>
      </c>
      <c r="B108" s="63"/>
      <c r="C108" s="40" t="s">
        <v>151</v>
      </c>
      <c r="D108" s="5">
        <v>191</v>
      </c>
      <c r="E108" s="7">
        <v>368</v>
      </c>
      <c r="F108" s="8">
        <v>1</v>
      </c>
    </row>
    <row r="109" spans="1:6" ht="105">
      <c r="A109" s="5">
        <f>+A108+1</f>
        <v>21</v>
      </c>
      <c r="B109" s="12" t="s">
        <v>30</v>
      </c>
      <c r="C109" s="6" t="s">
        <v>23</v>
      </c>
      <c r="D109" s="7">
        <v>14</v>
      </c>
      <c r="E109" s="7">
        <v>2</v>
      </c>
      <c r="F109" s="8">
        <f t="shared" si="2"/>
        <v>0.14285714285714285</v>
      </c>
    </row>
    <row r="110" spans="1:6" ht="75">
      <c r="A110" s="5">
        <f t="shared" ref="A110:A111" si="4">+A109+1</f>
        <v>22</v>
      </c>
      <c r="B110" s="53" t="s">
        <v>31</v>
      </c>
      <c r="C110" s="30" t="s">
        <v>24</v>
      </c>
      <c r="D110" s="5">
        <v>1</v>
      </c>
      <c r="E110" s="7">
        <v>1</v>
      </c>
      <c r="F110" s="8">
        <f t="shared" si="2"/>
        <v>1</v>
      </c>
    </row>
    <row r="111" spans="1:6" ht="90">
      <c r="A111" s="5">
        <f t="shared" si="4"/>
        <v>23</v>
      </c>
      <c r="B111" s="12" t="s">
        <v>32</v>
      </c>
      <c r="C111" s="15" t="s">
        <v>73</v>
      </c>
      <c r="D111" s="33">
        <v>213</v>
      </c>
      <c r="E111" s="7">
        <v>400</v>
      </c>
      <c r="F111" s="8">
        <v>1</v>
      </c>
    </row>
    <row r="112" spans="1:6" ht="15.75">
      <c r="A112" s="59" t="s">
        <v>74</v>
      </c>
      <c r="B112" s="60"/>
      <c r="C112" s="65"/>
      <c r="D112" s="60"/>
      <c r="E112" s="60"/>
      <c r="F112" s="60"/>
    </row>
    <row r="113" spans="1:6" ht="90">
      <c r="A113" s="5">
        <f>1+A111</f>
        <v>24</v>
      </c>
      <c r="B113" s="62" t="s">
        <v>75</v>
      </c>
      <c r="C113" s="17" t="s">
        <v>76</v>
      </c>
      <c r="D113" s="35">
        <v>1</v>
      </c>
      <c r="E113" s="35">
        <v>1</v>
      </c>
      <c r="F113" s="18">
        <f>+E113/D113</f>
        <v>1</v>
      </c>
    </row>
    <row r="114" spans="1:6" ht="60">
      <c r="A114" s="5">
        <f>1+A113</f>
        <v>25</v>
      </c>
      <c r="B114" s="63"/>
      <c r="C114" s="17" t="s">
        <v>77</v>
      </c>
      <c r="D114" s="35">
        <v>1</v>
      </c>
      <c r="E114" s="35">
        <v>1</v>
      </c>
      <c r="F114" s="18">
        <f>+E114/D114</f>
        <v>1</v>
      </c>
    </row>
    <row r="115" spans="1:6" ht="15.75">
      <c r="A115" s="59" t="s">
        <v>127</v>
      </c>
      <c r="B115" s="60"/>
      <c r="C115" s="65"/>
      <c r="D115" s="60"/>
      <c r="E115" s="60"/>
      <c r="F115" s="60"/>
    </row>
    <row r="116" spans="1:6" ht="45">
      <c r="A116" s="5">
        <f>1+A114</f>
        <v>26</v>
      </c>
      <c r="B116" s="6" t="s">
        <v>128</v>
      </c>
      <c r="C116" s="17" t="s">
        <v>129</v>
      </c>
      <c r="D116" s="19">
        <v>1</v>
      </c>
      <c r="E116" s="54">
        <v>1</v>
      </c>
      <c r="F116" s="18">
        <f>+E116/D116</f>
        <v>1</v>
      </c>
    </row>
    <row r="117" spans="1:6" ht="15.75">
      <c r="A117" s="59" t="s">
        <v>35</v>
      </c>
      <c r="B117" s="60"/>
      <c r="C117" s="76"/>
      <c r="D117" s="60"/>
      <c r="E117" s="60"/>
      <c r="F117" s="61"/>
    </row>
    <row r="118" spans="1:6" ht="75">
      <c r="A118" s="5">
        <f>1+A116</f>
        <v>27</v>
      </c>
      <c r="B118" s="62" t="s">
        <v>78</v>
      </c>
      <c r="C118" s="17" t="s">
        <v>80</v>
      </c>
      <c r="D118" s="19">
        <v>2</v>
      </c>
      <c r="E118" s="20">
        <v>0</v>
      </c>
      <c r="F118" s="21">
        <f>+E118/D118</f>
        <v>0</v>
      </c>
    </row>
    <row r="119" spans="1:6" ht="60">
      <c r="A119" s="5">
        <f>1+A118</f>
        <v>28</v>
      </c>
      <c r="B119" s="63"/>
      <c r="C119" s="6" t="s">
        <v>79</v>
      </c>
      <c r="D119" s="19">
        <v>5</v>
      </c>
      <c r="E119" s="20">
        <v>0</v>
      </c>
      <c r="F119" s="21">
        <f t="shared" ref="F119:F120" si="5">+E119/D119</f>
        <v>0</v>
      </c>
    </row>
    <row r="120" spans="1:6" ht="60">
      <c r="A120" s="5">
        <f t="shared" ref="A120:A122" si="6">1+A119</f>
        <v>29</v>
      </c>
      <c r="B120" s="62" t="s">
        <v>33</v>
      </c>
      <c r="C120" s="6" t="s">
        <v>81</v>
      </c>
      <c r="D120" s="19">
        <v>13</v>
      </c>
      <c r="E120" s="20">
        <v>7</v>
      </c>
      <c r="F120" s="21">
        <f t="shared" si="5"/>
        <v>0.53846153846153844</v>
      </c>
    </row>
    <row r="121" spans="1:6" ht="45">
      <c r="A121" s="5">
        <f t="shared" si="6"/>
        <v>30</v>
      </c>
      <c r="B121" s="63"/>
      <c r="C121" s="6" t="s">
        <v>82</v>
      </c>
      <c r="D121" s="20">
        <v>40</v>
      </c>
      <c r="E121" s="20">
        <v>54</v>
      </c>
      <c r="F121" s="21">
        <v>1</v>
      </c>
    </row>
    <row r="122" spans="1:6" ht="120">
      <c r="A122" s="5">
        <f t="shared" si="6"/>
        <v>31</v>
      </c>
      <c r="B122" s="36" t="s">
        <v>83</v>
      </c>
      <c r="C122" s="6" t="s">
        <v>84</v>
      </c>
      <c r="D122" s="20">
        <v>7</v>
      </c>
      <c r="E122" s="20">
        <v>7</v>
      </c>
      <c r="F122" s="21">
        <v>1</v>
      </c>
    </row>
    <row r="123" spans="1:6" ht="15.75">
      <c r="A123" s="59" t="s">
        <v>26</v>
      </c>
      <c r="B123" s="60"/>
      <c r="C123" s="60"/>
      <c r="D123" s="60"/>
      <c r="E123" s="60"/>
      <c r="F123" s="61"/>
    </row>
    <row r="124" spans="1:6" ht="105">
      <c r="A124" s="5">
        <f>1+A122</f>
        <v>32</v>
      </c>
      <c r="B124" s="6" t="s">
        <v>33</v>
      </c>
      <c r="C124" s="6" t="s">
        <v>25</v>
      </c>
      <c r="D124" s="20">
        <v>3</v>
      </c>
      <c r="E124" s="20">
        <v>3</v>
      </c>
      <c r="F124" s="37">
        <f>+E124/D124</f>
        <v>1</v>
      </c>
    </row>
    <row r="125" spans="1:6" ht="15.75">
      <c r="A125" s="74" t="s">
        <v>38</v>
      </c>
      <c r="B125" s="74"/>
      <c r="C125" s="74"/>
      <c r="D125" s="74"/>
      <c r="E125" s="74"/>
      <c r="F125" s="75"/>
    </row>
    <row r="126" spans="1:6" ht="105">
      <c r="A126" s="5">
        <f>1+A124</f>
        <v>33</v>
      </c>
      <c r="B126" s="6" t="s">
        <v>85</v>
      </c>
      <c r="C126" s="51" t="s">
        <v>86</v>
      </c>
      <c r="D126" s="28">
        <v>40</v>
      </c>
      <c r="E126" s="28">
        <v>40</v>
      </c>
      <c r="F126" s="37">
        <f>+E126/D126</f>
        <v>1</v>
      </c>
    </row>
    <row r="127" spans="1:6" ht="15.75">
      <c r="A127" s="76" t="s">
        <v>39</v>
      </c>
      <c r="B127" s="76"/>
      <c r="C127" s="76"/>
      <c r="D127" s="76"/>
      <c r="E127" s="76"/>
      <c r="F127" s="77"/>
    </row>
    <row r="128" spans="1:6" ht="75">
      <c r="A128" s="5">
        <f>1+A126</f>
        <v>34</v>
      </c>
      <c r="B128" s="6" t="s">
        <v>87</v>
      </c>
      <c r="C128" s="6" t="s">
        <v>40</v>
      </c>
      <c r="D128" s="5">
        <v>1</v>
      </c>
      <c r="E128" s="5">
        <v>1</v>
      </c>
      <c r="F128" s="14">
        <f>+E128/D128</f>
        <v>1</v>
      </c>
    </row>
    <row r="129" spans="1:6" ht="75">
      <c r="A129" s="5">
        <f>1+A128</f>
        <v>35</v>
      </c>
      <c r="B129" s="62" t="s">
        <v>88</v>
      </c>
      <c r="C129" s="6" t="s">
        <v>130</v>
      </c>
      <c r="D129" s="5">
        <v>1</v>
      </c>
      <c r="E129" s="5">
        <v>1</v>
      </c>
      <c r="F129" s="14">
        <f t="shared" ref="F129:F138" si="7">+E129/D129</f>
        <v>1</v>
      </c>
    </row>
    <row r="130" spans="1:6" ht="60">
      <c r="A130" s="5">
        <f t="shared" ref="A130" si="8">1+A129</f>
        <v>36</v>
      </c>
      <c r="B130" s="63"/>
      <c r="C130" s="6" t="s">
        <v>89</v>
      </c>
      <c r="D130" s="5">
        <v>1</v>
      </c>
      <c r="E130" s="5">
        <v>1</v>
      </c>
      <c r="F130" s="14">
        <f t="shared" si="7"/>
        <v>1</v>
      </c>
    </row>
    <row r="131" spans="1:6" ht="60">
      <c r="A131" s="5">
        <f>1+A130</f>
        <v>37</v>
      </c>
      <c r="B131" s="62" t="s">
        <v>90</v>
      </c>
      <c r="C131" s="6" t="s">
        <v>131</v>
      </c>
      <c r="D131" s="5">
        <v>1</v>
      </c>
      <c r="E131" s="5">
        <v>1</v>
      </c>
      <c r="F131" s="14">
        <f t="shared" si="7"/>
        <v>1</v>
      </c>
    </row>
    <row r="132" spans="1:6" ht="45">
      <c r="A132" s="5">
        <f t="shared" ref="A132:A138" si="9">1+A131</f>
        <v>38</v>
      </c>
      <c r="B132" s="64"/>
      <c r="C132" s="6" t="s">
        <v>154</v>
      </c>
      <c r="D132" s="5">
        <v>1</v>
      </c>
      <c r="E132" s="5">
        <v>1</v>
      </c>
      <c r="F132" s="14">
        <f t="shared" si="7"/>
        <v>1</v>
      </c>
    </row>
    <row r="133" spans="1:6" ht="45">
      <c r="A133" s="5">
        <f t="shared" si="9"/>
        <v>39</v>
      </c>
      <c r="B133" s="63"/>
      <c r="C133" s="6" t="s">
        <v>132</v>
      </c>
      <c r="D133" s="5">
        <v>1</v>
      </c>
      <c r="E133" s="5">
        <v>1</v>
      </c>
      <c r="F133" s="14">
        <f t="shared" si="7"/>
        <v>1</v>
      </c>
    </row>
    <row r="134" spans="1:6" ht="45">
      <c r="A134" s="5">
        <f t="shared" si="9"/>
        <v>40</v>
      </c>
      <c r="B134" s="27" t="s">
        <v>155</v>
      </c>
      <c r="C134" s="6" t="s">
        <v>156</v>
      </c>
      <c r="D134" s="5">
        <v>1</v>
      </c>
      <c r="E134" s="5">
        <v>1</v>
      </c>
      <c r="F134" s="14">
        <f t="shared" si="7"/>
        <v>1</v>
      </c>
    </row>
    <row r="135" spans="1:6" ht="60">
      <c r="A135" s="5">
        <f t="shared" si="9"/>
        <v>41</v>
      </c>
      <c r="B135" s="62" t="s">
        <v>91</v>
      </c>
      <c r="C135" s="6" t="s">
        <v>92</v>
      </c>
      <c r="D135" s="5">
        <v>1</v>
      </c>
      <c r="E135" s="5">
        <v>1</v>
      </c>
      <c r="F135" s="14">
        <f t="shared" si="7"/>
        <v>1</v>
      </c>
    </row>
    <row r="136" spans="1:6" ht="60">
      <c r="A136" s="5">
        <f t="shared" si="9"/>
        <v>42</v>
      </c>
      <c r="B136" s="63"/>
      <c r="C136" s="6" t="s">
        <v>93</v>
      </c>
      <c r="D136" s="5">
        <v>1</v>
      </c>
      <c r="E136" s="5">
        <v>0</v>
      </c>
      <c r="F136" s="14">
        <f t="shared" si="7"/>
        <v>0</v>
      </c>
    </row>
    <row r="137" spans="1:6" ht="105">
      <c r="A137" s="5">
        <f t="shared" si="9"/>
        <v>43</v>
      </c>
      <c r="B137" s="6" t="s">
        <v>33</v>
      </c>
      <c r="C137" s="6" t="s">
        <v>94</v>
      </c>
      <c r="D137" s="5">
        <v>1</v>
      </c>
      <c r="E137" s="5">
        <v>1</v>
      </c>
      <c r="F137" s="14">
        <f t="shared" si="7"/>
        <v>1</v>
      </c>
    </row>
    <row r="138" spans="1:6" ht="120">
      <c r="A138" s="5">
        <f t="shared" si="9"/>
        <v>44</v>
      </c>
      <c r="B138" s="6" t="s">
        <v>133</v>
      </c>
      <c r="C138" s="6" t="s">
        <v>134</v>
      </c>
      <c r="D138" s="5">
        <v>1</v>
      </c>
      <c r="E138" s="5">
        <v>1</v>
      </c>
      <c r="F138" s="14">
        <f t="shared" si="7"/>
        <v>1</v>
      </c>
    </row>
    <row r="139" spans="1:6" ht="15.75">
      <c r="A139" s="60" t="s">
        <v>44</v>
      </c>
      <c r="B139" s="60"/>
      <c r="C139" s="60"/>
      <c r="D139" s="60"/>
      <c r="E139" s="60"/>
      <c r="F139" s="61"/>
    </row>
    <row r="140" spans="1:6" ht="120">
      <c r="A140" s="5">
        <f>1+A138</f>
        <v>45</v>
      </c>
      <c r="B140" s="62" t="s">
        <v>87</v>
      </c>
      <c r="C140" s="44" t="s">
        <v>95</v>
      </c>
      <c r="D140" s="5">
        <v>4</v>
      </c>
      <c r="E140" s="5">
        <v>3</v>
      </c>
      <c r="F140" s="14">
        <f t="shared" ref="F140:F146" si="10">+E140/D140</f>
        <v>0.75</v>
      </c>
    </row>
    <row r="141" spans="1:6" ht="120">
      <c r="A141" s="5">
        <f t="shared" ref="A141:A148" si="11">1+A140</f>
        <v>46</v>
      </c>
      <c r="B141" s="63"/>
      <c r="C141" s="44" t="s">
        <v>135</v>
      </c>
      <c r="D141" s="14">
        <v>0.91</v>
      </c>
      <c r="E141" s="31">
        <v>0.90129999999999999</v>
      </c>
      <c r="F141" s="14">
        <f t="shared" si="10"/>
        <v>0.99043956043956038</v>
      </c>
    </row>
    <row r="142" spans="1:6" ht="105">
      <c r="A142" s="5">
        <f t="shared" si="11"/>
        <v>47</v>
      </c>
      <c r="B142" s="6" t="s">
        <v>96</v>
      </c>
      <c r="C142" s="44" t="s">
        <v>97</v>
      </c>
      <c r="D142" s="5">
        <v>2</v>
      </c>
      <c r="E142" s="5">
        <v>9</v>
      </c>
      <c r="F142" s="14">
        <v>1</v>
      </c>
    </row>
    <row r="143" spans="1:6" ht="90">
      <c r="A143" s="5">
        <f t="shared" si="11"/>
        <v>48</v>
      </c>
      <c r="B143" s="12" t="s">
        <v>98</v>
      </c>
      <c r="C143" s="44" t="s">
        <v>136</v>
      </c>
      <c r="D143" s="5">
        <v>2</v>
      </c>
      <c r="E143" s="5">
        <v>1</v>
      </c>
      <c r="F143" s="14">
        <f t="shared" si="10"/>
        <v>0.5</v>
      </c>
    </row>
    <row r="144" spans="1:6" ht="45">
      <c r="A144" s="5">
        <f t="shared" si="11"/>
        <v>49</v>
      </c>
      <c r="B144" s="62" t="s">
        <v>99</v>
      </c>
      <c r="C144" s="44" t="s">
        <v>100</v>
      </c>
      <c r="D144" s="5">
        <v>1</v>
      </c>
      <c r="E144" s="5">
        <v>2</v>
      </c>
      <c r="F144" s="14">
        <v>1</v>
      </c>
    </row>
    <row r="145" spans="1:6" ht="75">
      <c r="A145" s="5">
        <f t="shared" si="11"/>
        <v>50</v>
      </c>
      <c r="B145" s="63"/>
      <c r="C145" s="44" t="s">
        <v>137</v>
      </c>
      <c r="D145" s="5">
        <v>1</v>
      </c>
      <c r="E145" s="5">
        <v>1</v>
      </c>
      <c r="F145" s="14">
        <f t="shared" si="10"/>
        <v>1</v>
      </c>
    </row>
    <row r="146" spans="1:6" ht="105">
      <c r="A146" s="5">
        <f t="shared" si="11"/>
        <v>51</v>
      </c>
      <c r="B146" s="27" t="s">
        <v>138</v>
      </c>
      <c r="C146" s="6" t="s">
        <v>139</v>
      </c>
      <c r="D146" s="5">
        <v>2</v>
      </c>
      <c r="E146" s="5">
        <v>0</v>
      </c>
      <c r="F146" s="14">
        <f t="shared" si="10"/>
        <v>0</v>
      </c>
    </row>
    <row r="147" spans="1:6" ht="120">
      <c r="A147" s="5">
        <f t="shared" si="11"/>
        <v>52</v>
      </c>
      <c r="B147" s="12" t="s">
        <v>57</v>
      </c>
      <c r="C147" s="15" t="s">
        <v>101</v>
      </c>
      <c r="D147" s="5">
        <v>7</v>
      </c>
      <c r="E147" s="5">
        <v>5</v>
      </c>
      <c r="F147" s="14">
        <f>+E147/D147</f>
        <v>0.7142857142857143</v>
      </c>
    </row>
    <row r="148" spans="1:6" ht="90">
      <c r="A148" s="5">
        <f t="shared" si="11"/>
        <v>53</v>
      </c>
      <c r="B148" s="6" t="s">
        <v>140</v>
      </c>
      <c r="C148" s="15" t="s">
        <v>141</v>
      </c>
      <c r="D148" s="5">
        <v>5</v>
      </c>
      <c r="E148" s="5">
        <v>9</v>
      </c>
      <c r="F148" s="14">
        <v>1</v>
      </c>
    </row>
    <row r="149" spans="1:6" ht="15.75">
      <c r="A149" s="60" t="s">
        <v>37</v>
      </c>
      <c r="B149" s="60"/>
      <c r="C149" s="60"/>
      <c r="D149" s="60"/>
      <c r="E149" s="60"/>
      <c r="F149" s="61"/>
    </row>
    <row r="150" spans="1:6" ht="75">
      <c r="A150" s="5">
        <f>1+A148</f>
        <v>54</v>
      </c>
      <c r="B150" s="6" t="s">
        <v>102</v>
      </c>
      <c r="C150" s="15" t="s">
        <v>152</v>
      </c>
      <c r="D150" s="5">
        <v>1</v>
      </c>
      <c r="E150" s="5">
        <v>1</v>
      </c>
      <c r="F150" s="14">
        <f>+E150/D150</f>
        <v>1</v>
      </c>
    </row>
    <row r="151" spans="1:6" ht="135">
      <c r="A151" s="5">
        <f>1+A150</f>
        <v>55</v>
      </c>
      <c r="B151" s="6" t="s">
        <v>103</v>
      </c>
      <c r="C151" s="15" t="s">
        <v>153</v>
      </c>
      <c r="D151" s="5">
        <v>1</v>
      </c>
      <c r="E151" s="5">
        <v>1</v>
      </c>
      <c r="F151" s="14">
        <f>+E151/D151</f>
        <v>1</v>
      </c>
    </row>
    <row r="152" spans="1:6" ht="15.75">
      <c r="A152" s="60" t="s">
        <v>27</v>
      </c>
      <c r="B152" s="60"/>
      <c r="C152" s="60"/>
      <c r="D152" s="60"/>
      <c r="E152" s="60"/>
      <c r="F152" s="61"/>
    </row>
    <row r="153" spans="1:6" ht="75">
      <c r="A153" s="5">
        <f>1+A151</f>
        <v>56</v>
      </c>
      <c r="B153" s="62" t="s">
        <v>104</v>
      </c>
      <c r="C153" s="23" t="s">
        <v>142</v>
      </c>
      <c r="D153" s="5">
        <v>1</v>
      </c>
      <c r="E153" s="20">
        <v>1</v>
      </c>
      <c r="F153" s="24">
        <f>+E153/D153</f>
        <v>1</v>
      </c>
    </row>
    <row r="154" spans="1:6" ht="90">
      <c r="A154" s="5">
        <f t="shared" ref="A154:A161" si="12">1+A153</f>
        <v>57</v>
      </c>
      <c r="B154" s="63"/>
      <c r="C154" s="23" t="s">
        <v>105</v>
      </c>
      <c r="D154" s="5">
        <v>1</v>
      </c>
      <c r="E154" s="20">
        <v>1</v>
      </c>
      <c r="F154" s="24">
        <f t="shared" ref="F154:F161" si="13">+E154/D154</f>
        <v>1</v>
      </c>
    </row>
    <row r="155" spans="1:6" ht="135">
      <c r="A155" s="5">
        <f t="shared" si="12"/>
        <v>58</v>
      </c>
      <c r="B155" s="6" t="s">
        <v>106</v>
      </c>
      <c r="C155" s="23" t="s">
        <v>107</v>
      </c>
      <c r="D155" s="5">
        <v>1</v>
      </c>
      <c r="E155" s="20">
        <v>1</v>
      </c>
      <c r="F155" s="24">
        <f t="shared" si="13"/>
        <v>1</v>
      </c>
    </row>
    <row r="156" spans="1:6" ht="105">
      <c r="A156" s="5">
        <f t="shared" si="12"/>
        <v>59</v>
      </c>
      <c r="B156" s="12" t="s">
        <v>143</v>
      </c>
      <c r="C156" s="52" t="s">
        <v>144</v>
      </c>
      <c r="D156" s="5">
        <v>1</v>
      </c>
      <c r="E156" s="20">
        <v>1</v>
      </c>
      <c r="F156" s="24">
        <f t="shared" si="13"/>
        <v>1</v>
      </c>
    </row>
    <row r="157" spans="1:6" ht="105">
      <c r="A157" s="5">
        <f>1+A156</f>
        <v>60</v>
      </c>
      <c r="B157" s="62" t="s">
        <v>108</v>
      </c>
      <c r="C157" s="23" t="s">
        <v>28</v>
      </c>
      <c r="D157" s="5">
        <v>3</v>
      </c>
      <c r="E157" s="20">
        <v>3</v>
      </c>
      <c r="F157" s="24">
        <f t="shared" si="13"/>
        <v>1</v>
      </c>
    </row>
    <row r="158" spans="1:6" ht="120">
      <c r="A158" s="5">
        <f t="shared" si="12"/>
        <v>61</v>
      </c>
      <c r="B158" s="63"/>
      <c r="C158" s="23" t="s">
        <v>109</v>
      </c>
      <c r="D158" s="5">
        <v>1</v>
      </c>
      <c r="E158" s="20">
        <v>1</v>
      </c>
      <c r="F158" s="24">
        <f t="shared" si="13"/>
        <v>1</v>
      </c>
    </row>
    <row r="159" spans="1:6" ht="45">
      <c r="A159" s="5">
        <f t="shared" si="12"/>
        <v>62</v>
      </c>
      <c r="B159" s="62" t="s">
        <v>34</v>
      </c>
      <c r="C159" s="23" t="s">
        <v>145</v>
      </c>
      <c r="D159" s="5">
        <v>1</v>
      </c>
      <c r="E159" s="20">
        <v>1</v>
      </c>
      <c r="F159" s="24">
        <f t="shared" si="13"/>
        <v>1</v>
      </c>
    </row>
    <row r="160" spans="1:6" ht="45">
      <c r="A160" s="5">
        <f t="shared" si="12"/>
        <v>63</v>
      </c>
      <c r="B160" s="63"/>
      <c r="C160" s="23" t="s">
        <v>122</v>
      </c>
      <c r="D160" s="5">
        <v>1</v>
      </c>
      <c r="E160" s="20">
        <v>1</v>
      </c>
      <c r="F160" s="24">
        <f t="shared" si="13"/>
        <v>1</v>
      </c>
    </row>
    <row r="161" spans="1:6" ht="90">
      <c r="A161" s="5">
        <f t="shared" si="12"/>
        <v>64</v>
      </c>
      <c r="B161" s="6" t="s">
        <v>146</v>
      </c>
      <c r="C161" s="23" t="s">
        <v>147</v>
      </c>
      <c r="D161" s="5">
        <v>1</v>
      </c>
      <c r="E161" s="20">
        <v>1</v>
      </c>
      <c r="F161" s="24">
        <f t="shared" si="13"/>
        <v>1</v>
      </c>
    </row>
    <row r="162" spans="1:6" ht="15.75">
      <c r="A162" s="60" t="s">
        <v>41</v>
      </c>
      <c r="B162" s="60"/>
      <c r="C162" s="60"/>
      <c r="D162" s="60"/>
      <c r="E162" s="60"/>
      <c r="F162" s="61"/>
    </row>
    <row r="163" spans="1:6" ht="45">
      <c r="A163" s="5">
        <f>1+A161</f>
        <v>65</v>
      </c>
      <c r="B163" s="62" t="s">
        <v>33</v>
      </c>
      <c r="C163" s="23" t="s">
        <v>110</v>
      </c>
      <c r="D163" s="20">
        <v>9</v>
      </c>
      <c r="E163" s="20">
        <v>9</v>
      </c>
      <c r="F163" s="24">
        <f>+E163/D163</f>
        <v>1</v>
      </c>
    </row>
    <row r="164" spans="1:6" ht="45">
      <c r="A164" s="5">
        <f>1+A163</f>
        <v>66</v>
      </c>
      <c r="B164" s="64"/>
      <c r="C164" s="23" t="s">
        <v>111</v>
      </c>
      <c r="D164" s="20">
        <v>1</v>
      </c>
      <c r="E164" s="20">
        <v>1</v>
      </c>
      <c r="F164" s="24">
        <f t="shared" ref="F164:F165" si="14">+E164/D164</f>
        <v>1</v>
      </c>
    </row>
    <row r="165" spans="1:6" ht="45">
      <c r="A165" s="5">
        <f t="shared" ref="A165" si="15">1+A164</f>
        <v>67</v>
      </c>
      <c r="B165" s="64"/>
      <c r="C165" s="23" t="s">
        <v>112</v>
      </c>
      <c r="D165" s="20">
        <v>3</v>
      </c>
      <c r="E165" s="20">
        <v>3</v>
      </c>
      <c r="F165" s="24">
        <f t="shared" si="14"/>
        <v>1</v>
      </c>
    </row>
    <row r="166" spans="1:6" ht="15.75">
      <c r="A166" s="60" t="s">
        <v>36</v>
      </c>
      <c r="B166" s="60"/>
      <c r="C166" s="60"/>
      <c r="D166" s="60"/>
      <c r="E166" s="60"/>
      <c r="F166" s="61"/>
    </row>
    <row r="167" spans="1:6" ht="60">
      <c r="A167" s="5">
        <f>1+A165</f>
        <v>68</v>
      </c>
      <c r="B167" s="62" t="s">
        <v>113</v>
      </c>
      <c r="C167" s="15" t="s">
        <v>114</v>
      </c>
      <c r="D167" s="5">
        <v>3</v>
      </c>
      <c r="E167" s="20">
        <v>4</v>
      </c>
      <c r="F167" s="24">
        <v>1</v>
      </c>
    </row>
    <row r="168" spans="1:6" ht="150">
      <c r="A168" s="5">
        <f>1+A167</f>
        <v>69</v>
      </c>
      <c r="B168" s="63"/>
      <c r="C168" s="15" t="s">
        <v>148</v>
      </c>
      <c r="D168" s="5">
        <v>3</v>
      </c>
      <c r="E168" s="20">
        <v>3</v>
      </c>
      <c r="F168" s="24">
        <v>1</v>
      </c>
    </row>
    <row r="169" spans="1:6" ht="15.75">
      <c r="A169" s="60" t="s">
        <v>14</v>
      </c>
      <c r="B169" s="60"/>
      <c r="C169" s="65"/>
      <c r="D169" s="60"/>
      <c r="E169" s="60"/>
      <c r="F169" s="61"/>
    </row>
    <row r="170" spans="1:6" ht="90">
      <c r="A170" s="5">
        <f>1+A168</f>
        <v>70</v>
      </c>
      <c r="B170" s="6" t="s">
        <v>29</v>
      </c>
      <c r="C170" s="15" t="s">
        <v>18</v>
      </c>
      <c r="D170" s="5">
        <v>110</v>
      </c>
      <c r="E170" s="5">
        <v>110</v>
      </c>
      <c r="F170" s="24">
        <f>+E170/D170</f>
        <v>1</v>
      </c>
    </row>
    <row r="171" spans="1:6" ht="120">
      <c r="A171" s="5">
        <f>1+A170</f>
        <v>71</v>
      </c>
      <c r="B171" s="6" t="s">
        <v>115</v>
      </c>
      <c r="C171" s="15" t="s">
        <v>19</v>
      </c>
      <c r="D171" s="16">
        <v>0.25</v>
      </c>
      <c r="E171" s="16">
        <v>0.2</v>
      </c>
      <c r="F171" s="16">
        <f t="shared" ref="F171:F176" si="16">+E171/D171</f>
        <v>0.8</v>
      </c>
    </row>
    <row r="172" spans="1:6" ht="120">
      <c r="A172" s="5">
        <f t="shared" ref="A172:A173" si="17">1+A171</f>
        <v>72</v>
      </c>
      <c r="B172" s="6" t="s">
        <v>149</v>
      </c>
      <c r="C172" s="15" t="s">
        <v>150</v>
      </c>
      <c r="D172" s="5">
        <v>1</v>
      </c>
      <c r="E172" s="55">
        <v>1</v>
      </c>
      <c r="F172" s="16">
        <f t="shared" si="16"/>
        <v>1</v>
      </c>
    </row>
    <row r="173" spans="1:6" ht="90">
      <c r="A173" s="5">
        <f t="shared" si="17"/>
        <v>73</v>
      </c>
      <c r="B173" s="12" t="s">
        <v>116</v>
      </c>
      <c r="C173" s="15" t="s">
        <v>117</v>
      </c>
      <c r="D173" s="5">
        <v>10</v>
      </c>
      <c r="E173" s="55">
        <v>10</v>
      </c>
      <c r="F173" s="16">
        <f t="shared" si="16"/>
        <v>1</v>
      </c>
    </row>
    <row r="174" spans="1:6" ht="15.75">
      <c r="A174" s="60" t="s">
        <v>118</v>
      </c>
      <c r="B174" s="60"/>
      <c r="C174" s="65"/>
      <c r="D174" s="60"/>
      <c r="E174" s="60"/>
      <c r="F174" s="61"/>
    </row>
    <row r="175" spans="1:6" ht="45">
      <c r="A175" s="5">
        <f>1+A173</f>
        <v>74</v>
      </c>
      <c r="B175" s="62" t="s">
        <v>119</v>
      </c>
      <c r="C175" s="15" t="s">
        <v>120</v>
      </c>
      <c r="D175" s="5">
        <v>1</v>
      </c>
      <c r="E175" s="5">
        <v>1</v>
      </c>
      <c r="F175" s="16">
        <f t="shared" si="16"/>
        <v>1</v>
      </c>
    </row>
    <row r="176" spans="1:6" ht="45">
      <c r="A176" s="5">
        <f t="shared" ref="A176" si="18">1+A175</f>
        <v>75</v>
      </c>
      <c r="B176" s="64"/>
      <c r="C176" s="15" t="s">
        <v>121</v>
      </c>
      <c r="D176" s="5">
        <v>1</v>
      </c>
      <c r="E176" s="5">
        <v>1</v>
      </c>
      <c r="F176" s="16">
        <f t="shared" si="16"/>
        <v>1</v>
      </c>
    </row>
    <row r="177" spans="1:6" ht="15.75">
      <c r="A177" s="82" t="s">
        <v>15</v>
      </c>
      <c r="B177" s="82"/>
      <c r="C177" s="82"/>
      <c r="D177" s="82"/>
      <c r="E177" s="83"/>
      <c r="F177" s="39">
        <v>0.89</v>
      </c>
    </row>
  </sheetData>
  <mergeCells count="46">
    <mergeCell ref="B135:B136"/>
    <mergeCell ref="B140:B141"/>
    <mergeCell ref="A5:F6"/>
    <mergeCell ref="A8:F10"/>
    <mergeCell ref="A12:F15"/>
    <mergeCell ref="A17:F19"/>
    <mergeCell ref="A67:F67"/>
    <mergeCell ref="A39:F39"/>
    <mergeCell ref="B131:B133"/>
    <mergeCell ref="A115:F115"/>
    <mergeCell ref="B95:B97"/>
    <mergeCell ref="B99:B101"/>
    <mergeCell ref="A70:F73"/>
    <mergeCell ref="A78:F80"/>
    <mergeCell ref="B120:B121"/>
    <mergeCell ref="A125:F125"/>
    <mergeCell ref="A139:F139"/>
    <mergeCell ref="B144:B145"/>
    <mergeCell ref="A149:F149"/>
    <mergeCell ref="A152:F152"/>
    <mergeCell ref="B153:B154"/>
    <mergeCell ref="B157:B158"/>
    <mergeCell ref="B159:B160"/>
    <mergeCell ref="A162:F162"/>
    <mergeCell ref="B163:B165"/>
    <mergeCell ref="A166:F166"/>
    <mergeCell ref="B167:B168"/>
    <mergeCell ref="A169:F169"/>
    <mergeCell ref="A174:F174"/>
    <mergeCell ref="B175:B176"/>
    <mergeCell ref="A177:E177"/>
    <mergeCell ref="A81:F83"/>
    <mergeCell ref="A85:F85"/>
    <mergeCell ref="A88:F88"/>
    <mergeCell ref="B90:B92"/>
    <mergeCell ref="B93:B94"/>
    <mergeCell ref="A103:F103"/>
    <mergeCell ref="A105:F105"/>
    <mergeCell ref="B106:B108"/>
    <mergeCell ref="A112:F112"/>
    <mergeCell ref="B113:B114"/>
    <mergeCell ref="A117:F117"/>
    <mergeCell ref="B118:B119"/>
    <mergeCell ref="A123:F123"/>
    <mergeCell ref="A127:F127"/>
    <mergeCell ref="B129:B130"/>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datos</vt:lpstr>
      <vt:lpstr>Informe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cp:lastPrinted>2025-04-14T13:03:57Z</cp:lastPrinted>
  <dcterms:created xsi:type="dcterms:W3CDTF">2025-04-02T14:41:20Z</dcterms:created>
  <dcterms:modified xsi:type="dcterms:W3CDTF">2026-01-13T15:29:32Z</dcterms:modified>
</cp:coreProperties>
</file>