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charts/chart3.xml" ContentType="application/vnd.openxmlformats-officedocument.drawingml.chart+xml"/>
  <Override PartName="/xl/charts/style2.xml" ContentType="application/vnd.ms-office.chartstyle+xml"/>
  <Override PartName="/xl/charts/colors2.xml" ContentType="application/vnd.ms-office.chartcolorstyle+xml"/>
  <Override PartName="/xl/charts/chartEx1.xml" ContentType="application/vnd.ms-office.chartex+xml"/>
  <Override PartName="/xl/charts/style3.xml" ContentType="application/vnd.ms-office.chartstyle+xml"/>
  <Override PartName="/xl/charts/colors3.xml" ContentType="application/vnd.ms-office.chartcolorstyle+xml"/>
  <Override PartName="/xl/drawings/drawing2.xml" ContentType="application/vnd.openxmlformats-officedocument.drawing+xml"/>
  <Override PartName="/xl/charts/chart4.xml" ContentType="application/vnd.openxmlformats-officedocument.drawingml.chart+xml"/>
  <Override PartName="/xl/charts/chart5.xml" ContentType="application/vnd.openxmlformats-officedocument.drawingml.chart+xml"/>
  <Override PartName="/xl/charts/style4.xml" ContentType="application/vnd.ms-office.chartstyle+xml"/>
  <Override PartName="/xl/charts/colors4.xml" ContentType="application/vnd.ms-office.chartcolorstyle+xml"/>
  <Override PartName="/xl/charts/chart6.xml" ContentType="application/vnd.openxmlformats-officedocument.drawingml.chart+xml"/>
  <Override PartName="/xl/charts/style5.xml" ContentType="application/vnd.ms-office.chartstyle+xml"/>
  <Override PartName="/xl/charts/colors5.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O:\Planificacion y Desarrollo\COMPARTIDO\Katherine RAI\Seguimiento del POA 2025\3er.  trimestre\"/>
    </mc:Choice>
  </mc:AlternateContent>
  <xr:revisionPtr revIDLastSave="0" documentId="13_ncr:1_{EAA62223-F709-41A8-8DB0-0E5208A093D7}" xr6:coauthVersionLast="47" xr6:coauthVersionMax="47" xr10:uidLastSave="{00000000-0000-0000-0000-000000000000}"/>
  <bookViews>
    <workbookView xWindow="-120" yWindow="-120" windowWidth="20730" windowHeight="11160" activeTab="1" xr2:uid="{36452F89-60AA-4B9C-992E-001074968A14}"/>
  </bookViews>
  <sheets>
    <sheet name="Matriz de datos" sheetId="1" r:id="rId1"/>
    <sheet name="Informe trimestral" sheetId="2" r:id="rId2"/>
  </sheets>
  <definedNames>
    <definedName name="_xlnm._FilterDatabase" localSheetId="0" hidden="1">'Matriz de datos'!$F$1:$F$94</definedName>
    <definedName name="_xlchart.v2.0" hidden="1">'Matriz de datos'!$C$143:$C$158</definedName>
    <definedName name="_xlchart.v2.1" hidden="1">'Matriz de datos'!$C$143:$C$158</definedName>
    <definedName name="_xlchart.v2.10" hidden="1">'Matriz de datos'!$D$143:$D$158</definedName>
    <definedName name="_xlchart.v2.11" hidden="1">'Matriz de datos'!$D$143:$D$158</definedName>
    <definedName name="_xlchart.v2.2" hidden="1">'Matriz de datos'!$D$143:$D$158</definedName>
    <definedName name="_xlchart.v2.3" hidden="1">'Matriz de datos'!$D$142</definedName>
    <definedName name="_xlchart.v2.4" hidden="1">'Matriz de datos'!$D$142</definedName>
    <definedName name="_xlchart.v2.5" hidden="1">'Matriz de datos'!$D$143:$D$158</definedName>
    <definedName name="_xlchart.v2.6" hidden="1">'Matriz de datos'!$C$143:$C$158</definedName>
    <definedName name="_xlchart.v2.7" hidden="1">'Matriz de datos'!$C$143:$C$158</definedName>
    <definedName name="_xlchart.v2.8" hidden="1">'Matriz de datos'!$D$142</definedName>
    <definedName name="_xlchart.v2.9" hidden="1">'Matriz de datos'!$D$142</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69" i="2" l="1"/>
  <c r="F166" i="2"/>
  <c r="F165" i="2"/>
  <c r="F163" i="2"/>
  <c r="F160" i="2"/>
  <c r="F158" i="2"/>
  <c r="F157" i="2"/>
  <c r="F156" i="2"/>
  <c r="F155" i="2"/>
  <c r="F143" i="2"/>
  <c r="F142" i="2"/>
  <c r="F139" i="2"/>
  <c r="F133" i="2"/>
  <c r="F132" i="2"/>
  <c r="F131" i="2"/>
  <c r="F130" i="2"/>
  <c r="F129" i="2"/>
  <c r="F127" i="2"/>
  <c r="F125" i="2"/>
  <c r="F120" i="2"/>
  <c r="F117" i="2"/>
  <c r="F116" i="2"/>
  <c r="F114" i="2"/>
  <c r="F113" i="2"/>
  <c r="F112" i="2"/>
  <c r="F107" i="2"/>
  <c r="F103" i="2"/>
  <c r="F96" i="2"/>
  <c r="F94" i="2"/>
  <c r="F93" i="2"/>
  <c r="A93" i="2"/>
  <c r="A94" i="2" s="1"/>
  <c r="A95" i="2" s="1"/>
  <c r="A96" i="2" s="1"/>
  <c r="A97" i="2" s="1"/>
  <c r="A98" i="2" s="1"/>
  <c r="A99" i="2" s="1"/>
  <c r="A100" i="2" s="1"/>
  <c r="A101" i="2" s="1"/>
  <c r="A102" i="2" s="1"/>
  <c r="A103" i="2" s="1"/>
  <c r="A104" i="2" s="1"/>
  <c r="A105" i="2" s="1"/>
  <c r="A107" i="2" s="1"/>
  <c r="A109" i="2" s="1"/>
  <c r="A110" i="2" s="1"/>
  <c r="A111" i="2" s="1"/>
  <c r="A112" i="2" s="1"/>
  <c r="A113" i="2" s="1"/>
  <c r="A114" i="2" s="1"/>
  <c r="A116" i="2" s="1"/>
  <c r="A117" i="2" s="1"/>
  <c r="A119" i="2" s="1"/>
  <c r="A120" i="2" s="1"/>
  <c r="A121" i="2" s="1"/>
  <c r="A122" i="2" s="1"/>
  <c r="A123" i="2" s="1"/>
  <c r="A125" i="2" s="1"/>
  <c r="A127" i="2" s="1"/>
  <c r="A129" i="2" s="1"/>
  <c r="A130" i="2" s="1"/>
  <c r="A131" i="2" s="1"/>
  <c r="A132" i="2" s="1"/>
  <c r="A133" i="2" s="1"/>
  <c r="A135" i="2" s="1"/>
  <c r="A136" i="2" s="1"/>
  <c r="A137" i="2" s="1"/>
  <c r="A138" i="2" s="1"/>
  <c r="A139" i="2" s="1"/>
  <c r="A140" i="2" s="1"/>
  <c r="A142" i="2" s="1"/>
  <c r="A143" i="2" s="1"/>
  <c r="A145" i="2" s="1"/>
  <c r="A146" i="2" s="1"/>
  <c r="A147" i="2" s="1"/>
  <c r="A148" i="2" s="1"/>
  <c r="A149" i="2" s="1"/>
  <c r="A150" i="2" s="1"/>
  <c r="A151" i="2" s="1"/>
  <c r="A152" i="2" s="1"/>
  <c r="A153" i="2" s="1"/>
  <c r="A155" i="2" s="1"/>
  <c r="A156" i="2" s="1"/>
  <c r="A157" i="2" s="1"/>
  <c r="A158" i="2" s="1"/>
  <c r="A160" i="2" s="1"/>
  <c r="A161" i="2" s="1"/>
  <c r="A163" i="2" s="1"/>
  <c r="A164" i="2" s="1"/>
  <c r="A165" i="2" s="1"/>
  <c r="A166" i="2" s="1"/>
  <c r="A168" i="2" s="1"/>
  <c r="A169" i="2" s="1"/>
  <c r="A170" i="2" s="1"/>
  <c r="F92" i="2"/>
  <c r="F89" i="2"/>
  <c r="A89" i="2"/>
  <c r="A91" i="2" s="1"/>
  <c r="P6" i="1"/>
  <c r="F87" i="1" l="1"/>
  <c r="F78" i="1"/>
  <c r="F61" i="1"/>
  <c r="F60" i="1"/>
  <c r="F57" i="1"/>
  <c r="F38" i="1"/>
  <c r="F35" i="1"/>
  <c r="F34" i="1"/>
  <c r="F25" i="1"/>
  <c r="F10" i="1"/>
  <c r="F11" i="1"/>
  <c r="F12" i="1"/>
  <c r="F14" i="1"/>
  <c r="F21" i="1"/>
  <c r="F7" i="1"/>
  <c r="F74" i="1" l="1"/>
  <c r="F75" i="1"/>
  <c r="F76" i="1"/>
  <c r="F73" i="1"/>
  <c r="F43" i="1"/>
  <c r="F45" i="1"/>
  <c r="F48" i="1"/>
  <c r="F49" i="1"/>
  <c r="F50" i="1"/>
  <c r="F51" i="1"/>
  <c r="F47" i="1"/>
  <c r="F84" i="1"/>
  <c r="F83" i="1"/>
  <c r="F81" i="1"/>
  <c r="F30" i="1"/>
  <c r="F31" i="1"/>
  <c r="F32" i="1"/>
  <c r="A11" i="1"/>
  <c r="A12" i="1" s="1"/>
  <c r="A13" i="1" s="1"/>
  <c r="A14" i="1" s="1"/>
  <c r="A15" i="1" s="1"/>
  <c r="A16" i="1" s="1"/>
  <c r="A17" i="1" s="1"/>
  <c r="A18" i="1" s="1"/>
  <c r="A19" i="1" s="1"/>
  <c r="A20" i="1" s="1"/>
  <c r="A21" i="1" s="1"/>
  <c r="A22" i="1" s="1"/>
  <c r="A23" i="1" s="1"/>
  <c r="A25" i="1" l="1"/>
  <c r="A27" i="1" s="1"/>
  <c r="A28" i="1" s="1"/>
  <c r="A29" i="1" s="1"/>
  <c r="A30" i="1" s="1"/>
  <c r="Q4" i="1"/>
  <c r="A31" i="1" l="1"/>
  <c r="A32" i="1" s="1"/>
  <c r="A34" i="1" s="1"/>
  <c r="A35" i="1" s="1"/>
  <c r="A37" i="1" s="1"/>
  <c r="A38" i="1" s="1"/>
  <c r="A39" i="1" s="1"/>
  <c r="A40" i="1" s="1"/>
  <c r="A41" i="1" s="1"/>
  <c r="A43" i="1" s="1"/>
  <c r="A45" i="1" s="1"/>
  <c r="A47" i="1" s="1"/>
  <c r="A48" i="1" s="1"/>
  <c r="A49" i="1" s="1"/>
  <c r="A50" i="1" s="1"/>
  <c r="A51" i="1" s="1"/>
  <c r="A7" i="1" l="1"/>
  <c r="A9" i="1" s="1"/>
  <c r="R3" i="1" l="1"/>
  <c r="R1" i="1"/>
  <c r="R2" i="1"/>
  <c r="A53" i="1" l="1"/>
  <c r="A54" i="1" s="1"/>
  <c r="A55" i="1" s="1"/>
  <c r="A56" i="1" s="1"/>
  <c r="P7" i="1"/>
  <c r="R4" i="1"/>
  <c r="A57" i="1" l="1"/>
  <c r="A58" i="1" s="1"/>
  <c r="A60" i="1" s="1"/>
  <c r="A61" i="1" s="1"/>
  <c r="A63" i="1" s="1"/>
  <c r="A64" i="1" s="1"/>
  <c r="A65" i="1" s="1"/>
  <c r="A66" i="1" s="1"/>
  <c r="A67" i="1" s="1"/>
  <c r="A68" i="1" s="1"/>
  <c r="A69" i="1" s="1"/>
  <c r="A70" i="1" s="1"/>
  <c r="A71" i="1" s="1"/>
  <c r="A73" i="1" s="1"/>
  <c r="A74" i="1" s="1"/>
  <c r="A75" i="1" s="1"/>
  <c r="A76" i="1" s="1"/>
  <c r="A78" i="1" s="1"/>
  <c r="A79" i="1" s="1"/>
  <c r="A81" i="1" s="1"/>
  <c r="A82" i="1" s="1"/>
  <c r="A83" i="1" s="1"/>
  <c r="A84" i="1" s="1"/>
  <c r="A86" i="1" l="1"/>
  <c r="A87" i="1" s="1"/>
  <c r="A88" i="1" s="1"/>
</calcChain>
</file>

<file path=xl/sharedStrings.xml><?xml version="1.0" encoding="utf-8"?>
<sst xmlns="http://schemas.openxmlformats.org/spreadsheetml/2006/main" count="312" uniqueCount="168">
  <si>
    <t>Ejecutadas</t>
  </si>
  <si>
    <t>70-100</t>
  </si>
  <si>
    <t>Con nivel de ejecucion</t>
  </si>
  <si>
    <t>.10-69</t>
  </si>
  <si>
    <t>Sin ejecución</t>
  </si>
  <si>
    <t xml:space="preserve">No. </t>
  </si>
  <si>
    <t>Producto</t>
  </si>
  <si>
    <t>Metas programadas</t>
  </si>
  <si>
    <t>Metas logradas</t>
  </si>
  <si>
    <t>% ejecución</t>
  </si>
  <si>
    <t>Total metas programadas</t>
  </si>
  <si>
    <t>Nivel de eficiencia</t>
  </si>
  <si>
    <t>Nivel de cumplimiento.</t>
  </si>
  <si>
    <t>Comunicaciones.</t>
  </si>
  <si>
    <t>Tecnología.</t>
  </si>
  <si>
    <t>Nivel de eficiencia de productos programados</t>
  </si>
  <si>
    <t>Metas ejecutadas</t>
  </si>
  <si>
    <t>Objetivos 
/ 
Resultados</t>
  </si>
  <si>
    <t>Cantidad de solicitudes a TIC atendidas</t>
  </si>
  <si>
    <t>Implementación de plataformas digitales eficientes para la gestión y registro de derechos de autor.</t>
  </si>
  <si>
    <t>Compras.</t>
  </si>
  <si>
    <t>Interacciones en publicaciones digitales.</t>
  </si>
  <si>
    <t xml:space="preserve">Cantidad de notas de prensa. </t>
  </si>
  <si>
    <t>Cantidad de suscriptores a canal de YouTube.</t>
  </si>
  <si>
    <t>Publicación trimestral de boletín de actividades de la ONDA.</t>
  </si>
  <si>
    <t>Porcentaje de uso de los servicios de Investigación y Peritaje.</t>
  </si>
  <si>
    <t>Investigación y Peritaje.</t>
  </si>
  <si>
    <t>Relaciones Interinstitucionales.</t>
  </si>
  <si>
    <t>Participación en eventos nacionales relacionados con los derechos de autor y la propiedad intelectual.</t>
  </si>
  <si>
    <t>OE1. R.8: Cumplimiento de  las solicitudes de apoyo de las áreas sustantivas de la ONDA</t>
  </si>
  <si>
    <t>OE2.R.29: Creación de contenido informativo sobre la ley de derecho de autor y la ONDA especializado por industria creativa.</t>
  </si>
  <si>
    <t>OE2.R.30: Diseño y puesta en marcha la revista y boletìn sobre acciones a favor del derecho de autor.</t>
  </si>
  <si>
    <t>OE2. R 45: Posicionado el Derecho de autor y el Rol de la ONDA como ente rector de la ley de Derechio de autor</t>
  </si>
  <si>
    <t>OE1. R.22: Mejor conservación y disponibilidad de las obras registradas, facilitando su explotación comercial.</t>
  </si>
  <si>
    <t>OE2. R.43:  Incremento en la participación de la ONDA en foros de discusión sobre propiedad intelectual y economía creativa ademas de eventos y ferias del sector productivo.</t>
  </si>
  <si>
    <t>Inspectoría.</t>
  </si>
  <si>
    <t>Sociedades de Gestión Colectiva.</t>
  </si>
  <si>
    <t>Registro.</t>
  </si>
  <si>
    <t>Jurídica.</t>
  </si>
  <si>
    <t>Planificación y Desarrollo.</t>
  </si>
  <si>
    <t>Elaboración trimestral de informes de seguimiento POA</t>
  </si>
  <si>
    <t>Resolución Alternativa de Conflictos.</t>
  </si>
  <si>
    <t>Atención al Usuario.</t>
  </si>
  <si>
    <t>Cumplimiento tiempos de respuesta en los trámites de registros.</t>
  </si>
  <si>
    <t>Recursos Humanos.</t>
  </si>
  <si>
    <t>OE1. R.1: Incremento en la capacitación del personal en derechos de autor, especialmente en temas digitales y nuevas tecnologías.</t>
  </si>
  <si>
    <t>Cantidad de empleados del grupo ocupacional 1 al 5  capacitados en la materia de Derecho de Autor</t>
  </si>
  <si>
    <t>Centro de Capacitación.</t>
  </si>
  <si>
    <t>Cantidad de personas capacitadas por el servicio del Centro de Capacitación</t>
  </si>
  <si>
    <t>OE2. R.25: Desarrollo de programas de sensibilización y educación sobre los derechos de autor, dirigidos a sectores como la música, cine, y tecnología.</t>
  </si>
  <si>
    <t xml:space="preserve">Como parte de las acciones ejecutadas durante el trimestre se destacan: </t>
  </si>
  <si>
    <t>Cantidad de post en las redes sociales.</t>
  </si>
  <si>
    <t>Nivel de incumplimiento</t>
  </si>
  <si>
    <t>Las metas presentadas en el presente informe corresponden a una segmentación técnica y operativa de los productos programados en el Plan Operativo Anual (POA), y están estructuradas en función de las actividades cuantificables vinculadas a los distintos indicadores definidos por la Oficina Nacional de Derecho de Autor (ONDA).</t>
  </si>
  <si>
    <t>OE1. R4: Fortalecimiento de la gestión de la calidad.</t>
  </si>
  <si>
    <t>Porcentaje trimestral de encuestas de satisfacción al cliente.</t>
  </si>
  <si>
    <t>OE3. R.14: Reducción en los tiempos de respuesta en los trámites de registros.</t>
  </si>
  <si>
    <t>Cantidad de capacitaciones para industrias creativas.</t>
  </si>
  <si>
    <t xml:space="preserve">Cantidad de personas impactadas del sector. </t>
  </si>
  <si>
    <t>OE4.R.35: Capacitación continua de personal, creadores y empresas en el marco legal de los derechos de autor.</t>
  </si>
  <si>
    <t>Cantidad de Creadores de contenido capacitado</t>
  </si>
  <si>
    <t xml:space="preserve">Cantidad de empresas capacitadas. </t>
  </si>
  <si>
    <t>OE4.R.36: Desarrollo de cursos y talleres especializados en la aplicación de derechos de autor en diferentes sectores industriales.</t>
  </si>
  <si>
    <t>Mujeres impactadas</t>
  </si>
  <si>
    <t>Hombres impactados</t>
  </si>
  <si>
    <t xml:space="preserve"> Jóvenes  impactados</t>
  </si>
  <si>
    <t>OE4. R39: Diseñado el plan de capacitación en la ley de derecho de autor a personal técnico de instituciones públicas, asociaciones de artistas, universidades, centros tecnológicos, centros de emprendimiento  que tiene incidencias en las industrias creativas.</t>
  </si>
  <si>
    <t>Cantidad de instituciones impactadas que tiene incidencias en las industrias creativas y culturales</t>
  </si>
  <si>
    <t xml:space="preserve">Cantidad de capacitaciones sobre la ley de derecho de autor a personal técnico de instituciones públicas que tiene incidencias en las industrias creativas </t>
  </si>
  <si>
    <t xml:space="preserve">OE3.R.47: Mejora en la accesibilidad de los servicios, especialmente para los sectores más vulnerables en todo el país.  </t>
  </si>
  <si>
    <t xml:space="preserve">Cantidad de ciudadanos impactados con participación eventos abiertos y masivos </t>
  </si>
  <si>
    <t>Cantidad de servidores públicos capacitados.</t>
  </si>
  <si>
    <t xml:space="preserve">Porcentaje de cumplimiento Plan Anual de Compras.  </t>
  </si>
  <si>
    <t>OE1. R9:  Mejorada la gestión de las áreas de apoyo de la ONDA.</t>
  </si>
  <si>
    <t>OE2.R.28: Diseñada e Implementada campaña de comunicación enfocada en la Sensibilización sobre el concepto del derecho de autor y el rol de la ONDA como garante del derecho de autor.</t>
  </si>
  <si>
    <t>División de Sevicios Generales.</t>
  </si>
  <si>
    <t>OE1. R8: Cumplimiento de  las solicitudes de apoyo de las áreas sustantivas de la ONDA</t>
  </si>
  <si>
    <t>Cantidad de acciones de mantenimiento, suministros y mayordomía realizadas.</t>
  </si>
  <si>
    <t>Cantidad de solitudes de transporte atendidas.</t>
  </si>
  <si>
    <t xml:space="preserve">OE2. R.11: Fomentados operativos para detectar casos de  pirateria. </t>
  </si>
  <si>
    <t>Cantidad de operativos para detectar casos de piraterias.</t>
  </si>
  <si>
    <t xml:space="preserve">Cantidad de operativos para detectar casos de piraterias en  entornos digitales. </t>
  </si>
  <si>
    <t>Cantidad de servicios de registro de sujetos obligados.</t>
  </si>
  <si>
    <t>Cantidad  de inspecciones de parte y oficio.</t>
  </si>
  <si>
    <t>OE3. R.32: Fortalecimiento de la capacidad de inspección y fiscalización para combatir la piratería y el uso ilegal de obras protegidas.</t>
  </si>
  <si>
    <t>Personal  de inspectoría capacitado  para combatir la piratería  y el uso ilegal de obras protegidas.</t>
  </si>
  <si>
    <t>OE1. R.22: Mejor conservación
y disponibilidad de las obras registradas, facilitando su explotación comercial.</t>
  </si>
  <si>
    <t>Servicios legales
institucionales.</t>
  </si>
  <si>
    <t>OE1.R.2: Mejora en la eficiencia operativa gracias a un personal altamente calificado y motivado.</t>
  </si>
  <si>
    <t>OE1. R4: Fortalecimiento de la gestion de la calidad.</t>
  </si>
  <si>
    <t xml:space="preserve">Cantidad  de informes autoevaluación del modelo CAF </t>
  </si>
  <si>
    <t xml:space="preserve">OE1. R7: Elaboración y monitoreo de planes institucionales. </t>
  </si>
  <si>
    <t>Cantidad de  Informes trimestral de monitoreo de las estadísticas de servicios.</t>
  </si>
  <si>
    <t>Cantidad de capacitaciones impartidas a empleados del grupo ocupacional 1 al 5 (capacitaciones epecializadas)</t>
  </si>
  <si>
    <t>OE1. R.3: Creación de un banco de peritos y expertos en derechos de autor para fortalecer las capacidades técnicas internas.</t>
  </si>
  <si>
    <t>Cantidad  de empleados del grupo ocupacional 3 al 5 impactados.</t>
  </si>
  <si>
    <t>OE1. R.6: Clima organizacional asertivo para la ejecución de proyectos e iniciativas del PEI 2025-2028.</t>
  </si>
  <si>
    <t>Cantidad de actividades de integración.</t>
  </si>
  <si>
    <t>Cantidad de personal de ONDA por grupo ocupacional capacitado (especializaciones en derecho de autor).</t>
  </si>
  <si>
    <t>OE1. R.21: Incremento en el número de registros de obras protegidas por derechos de autor.</t>
  </si>
  <si>
    <t>OE1. R.24: Fortalecido el repositorio físico y digital de los registros de las obras ( Depòstio legal).</t>
  </si>
  <si>
    <t>OE4.R.16:Fortalecimien-to de la cooperación con instituciones públicas y privadas, tanto nacionales como internacionales.</t>
  </si>
  <si>
    <t>Cantidad de instituciones públicas internacionales que colaboran con la ONDA.</t>
  </si>
  <si>
    <t>OE4. R.17:Desarrollo de alianzas estratégicas con universidades, empresas y organizaciones internacionales en el ámbito de la propiedad.</t>
  </si>
  <si>
    <t xml:space="preserve">Cantidad de alianzas estratégicas con  Organizaciones internacionales, </t>
  </si>
  <si>
    <t xml:space="preserve">Cantidad de acciones de cooperación internacional con entidades internacionales </t>
  </si>
  <si>
    <t>OE2.R.42:Mayor visibilidad de la ONDA en eventos nacionales e internacionales relacionados con los derechos de autor y la propiedad intelectual.</t>
  </si>
  <si>
    <t>Participación en eventos internacionales relacionados con los derechos de autor y la propiedad intelectual.</t>
  </si>
  <si>
    <t>Cantidad de Actos de Acuerdos logrados.</t>
  </si>
  <si>
    <t xml:space="preserve">Cantidad de las Vistas Concilitorias. </t>
  </si>
  <si>
    <t>Cantidad del servicio del Arbitraje.</t>
  </si>
  <si>
    <t>OE3. R.34: Fiscalización oportuna de las sociedades de gestión.</t>
  </si>
  <si>
    <t>Actividades  de las  Sociedades de Gestión  Colectiva con participación.</t>
  </si>
  <si>
    <t>OE2. R.12: Modernización tecnológica que permita ofrecer servicios más rápidos y accesibles a través de plataformas digitales.</t>
  </si>
  <si>
    <t>OE3.R.46:Ampliación de los servicios de la ONDA a nivel local mediante plataformas digitales y servicios móviles.</t>
  </si>
  <si>
    <t xml:space="preserve">Cantidad  de servicios incrementados en el portal Gob.do. </t>
  </si>
  <si>
    <t xml:space="preserve">Cantidad  servicios de información en plataformas digitales y servicios móviles. </t>
  </si>
  <si>
    <t>Zona Norte.</t>
  </si>
  <si>
    <t>OE1.R.41: Mayor presencia de la ONDA en seminarios, talleres y eventos en la región norte.</t>
  </si>
  <si>
    <t xml:space="preserve">Cantidad de seminiarios en la zona Norte. </t>
  </si>
  <si>
    <t>Ejecución de talleres en ONDA zona Norte.</t>
  </si>
  <si>
    <t xml:space="preserve">Cantidad de eventos en la zona Norte. </t>
  </si>
  <si>
    <t>Tabla No. 1
Seguimiento de metas programadas en el POA
 Trimestre julio-septiembre 2025.</t>
  </si>
  <si>
    <t xml:space="preserve">OE1. R.23: .Desarrollado el Observatorio del derecho de autor de manera digital. </t>
  </si>
  <si>
    <t>Diseño y ejecución del observatorio de la ley derecho  de autor digital</t>
  </si>
  <si>
    <t>OE2. R.26: Creación de plataformas educativas accesibles a todos los sectores de la sociedad.</t>
  </si>
  <si>
    <t>Plataforma educativa.</t>
  </si>
  <si>
    <t xml:space="preserve">Cantidad de alianzas estratégicas con universidades. </t>
  </si>
  <si>
    <t>OE4. R.19: Aumento en la cooperación internacional</t>
  </si>
  <si>
    <t>OE4. R.20:Colaboración con plataformas digitales para agilizar la detección y eliminación de contenido no autorizado.</t>
  </si>
  <si>
    <t xml:space="preserve">Cantidad de plataformas digitales en colaboración con la ONDA. </t>
  </si>
  <si>
    <t xml:space="preserve">Participación en ferias de sectores prodcutivos. </t>
  </si>
  <si>
    <t>Sociedades de Gestión Colectiva auditadas.</t>
  </si>
  <si>
    <r>
      <rPr>
        <b/>
        <sz val="12"/>
        <color rgb="FF002060"/>
        <rFont val="Calibri"/>
        <family val="2"/>
      </rPr>
      <t>Informe de Evaluación y Seguimiento del POA</t>
    </r>
    <r>
      <rPr>
        <sz val="12"/>
        <color rgb="FF000000"/>
        <rFont val="Calibri"/>
        <family val="2"/>
      </rPr>
      <t xml:space="preserve">
</t>
    </r>
    <r>
      <rPr>
        <b/>
        <sz val="12"/>
        <color rgb="FF0070C0"/>
        <rFont val="Calibri"/>
        <family val="2"/>
      </rPr>
      <t>Trimestre julio-septiembre 2025</t>
    </r>
    <r>
      <rPr>
        <sz val="12"/>
        <color rgb="FF0070C0"/>
        <rFont val="Calibri"/>
        <family val="2"/>
      </rPr>
      <t>.</t>
    </r>
  </si>
  <si>
    <t>El presente informe de evaluación y monitoreo tiene como objetivo principal presentar de manera consolidada el desempeño institucional alcanzado en la ejecución del Plan Operativo Anual (POA) de la Oficina Nacional de Derecho de Autor (ONDA), correspondiente al período julio-septiembre del año 2025.
Este documento se enmarca dentro de los procesos de seguimiento y control establecidos para garantizar la transparencia, la eficiencia y la eficacia en la gestión institucional. En tal sentido, el informe recoge y analiza los avances logrados en relación con las metas, actividades y resultados previstos para el tercer trimestre del año, permitiendo identificar tanto los logros obtenidos como los desafíos enfrentados durante su ejecución.</t>
  </si>
  <si>
    <t xml:space="preserve">En la tabla No. 1, se muestra el comportamiento de los productos programados en
el Plan Operativo Anual, durante el período julio-septiembre 2025. </t>
  </si>
  <si>
    <t>Cantidad de publicaciones realizadas.</t>
  </si>
  <si>
    <t>Cantidad de instituciones privadas locales que colaboran con la ONDA.</t>
  </si>
  <si>
    <t xml:space="preserve">Informe trimestral porcentaje de obras registradas. 
</t>
  </si>
  <si>
    <t>Informe trimestral porcentaje de ejecución Plan de trabajo para mejorar el repositorio digital y físico de las obras registradas (Depósito legal).</t>
  </si>
  <si>
    <t>Cantidad servicios de Orientación y Asistencia Jurídica. (Informe trimestral)</t>
  </si>
  <si>
    <t>Cantidad de informes trimestral de cumplimiento de las NOBACI</t>
  </si>
  <si>
    <r>
      <t xml:space="preserve">Cantidad de nuevas acciones formativas para el derecho de autor.
</t>
    </r>
    <r>
      <rPr>
        <sz val="9"/>
        <color theme="1"/>
        <rFont val="Calibri"/>
        <family val="2"/>
        <scheme val="minor"/>
      </rPr>
      <t>(Diseñar programa  trimestral de capacitaciòn para personal tècnico y actores del ecosistema).</t>
    </r>
  </si>
  <si>
    <t>Porcentaje de cumplimento en el alcance de los indicadores de evaluaciones de desempeño institucional  (SISMAP)</t>
  </si>
  <si>
    <r>
      <t xml:space="preserve">Cantidad de </t>
    </r>
    <r>
      <rPr>
        <sz val="10"/>
        <color theme="1"/>
        <rFont val="Calibri"/>
        <family val="2"/>
        <scheme val="minor"/>
      </rPr>
      <t>evaluaciones</t>
    </r>
    <r>
      <rPr>
        <sz val="11"/>
        <color theme="1"/>
        <rFont val="Calibri"/>
        <family val="2"/>
        <scheme val="minor"/>
      </rPr>
      <t xml:space="preserve"> trimestral de los acuerdos de la carta compromiso. </t>
    </r>
  </si>
  <si>
    <t xml:space="preserve">Durante el tercer trimestre del año 2025, se programaron un conjunto de metas y actividades distribuidas en un total de 68 productos, todos ellos alineados al Plan Estratégico Institucional (PEI),  de las actividades programadas, se logró la ejecución efectiva de 64, lo que representa un 94% de cumplimiento respecto al total establecido para el período evaluado. </t>
  </si>
  <si>
    <t xml:space="preserve">Las actividades ejecutadas fueron desarrolladas con un nivel de 
eficiencia del 89%, lo cual representa un desempeño favorable en términos de gestión operativa. </t>
  </si>
  <si>
    <t>La satisfacción al cliente, cumplimiento tiempos de respuesta en los trámites de registros, personas capacitadas por el servicio del Centro de Capacitación, personas impactadas por los programas de sensibilización sobre los derechos de autor,  cumplimiento Plan Anual de Compras, las Interacciones en publicaciones digitales, solitudes de transporte atendidas, operativos para detectar casos de piraterias en  entornos digitales, registro de sujetos obligados, informes trimestrales de cumplimiento de las NOBACI, cumplimento en el alcance de los indicadores de evaluaciones de desempeño institucional  (SISMAP), personal de ONDA por grupo ocupacional capacitado (especializaciones en derecho de autor). instituciones públicas internacionales que colaboran con la ONDA, solicitudes a TIC atendidas, eventos en la zona Norte, entre otras.</t>
  </si>
  <si>
    <t>Porcentaje de cumplimiento</t>
  </si>
  <si>
    <t>Informe al Director</t>
  </si>
  <si>
    <t>Departamentos</t>
  </si>
  <si>
    <t>Calificación</t>
  </si>
  <si>
    <t>Tecnología</t>
  </si>
  <si>
    <t>Compras</t>
  </si>
  <si>
    <t>Comunicaciones</t>
  </si>
  <si>
    <t>Investigación y Peritaje</t>
  </si>
  <si>
    <t>Relaciones Interinstitucionales</t>
  </si>
  <si>
    <t>Centro de Capacitación</t>
  </si>
  <si>
    <t>Inspectoría</t>
  </si>
  <si>
    <t>Sociedades de Gestión Colectiva</t>
  </si>
  <si>
    <t>Registro</t>
  </si>
  <si>
    <t>Jurídica</t>
  </si>
  <si>
    <t>Servicios Generales</t>
  </si>
  <si>
    <t>Planificación y Desarrollo</t>
  </si>
  <si>
    <t>Recursos Humanos</t>
  </si>
  <si>
    <t>Resolución Alternativa de Conflictos</t>
  </si>
  <si>
    <t>Atención al Usuario</t>
  </si>
  <si>
    <t>Zona Norte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</si>
</sst>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19">
    <font>
      <sz val="11"/>
      <color theme="1"/>
      <name val="Calibri"/>
      <family val="2"/>
      <scheme val="minor"/>
    </font>
    <font>
      <sz val="11"/>
      <color theme="1"/>
      <name val="Calibri"/>
      <family val="2"/>
      <scheme val="minor"/>
    </font>
    <font>
      <b/>
      <sz val="12"/>
      <color theme="0"/>
      <name val="Calibri"/>
      <family val="2"/>
      <scheme val="minor"/>
    </font>
    <font>
      <b/>
      <sz val="12"/>
      <color theme="0"/>
      <name val="Calibri ."/>
    </font>
    <font>
      <sz val="12"/>
      <color theme="1"/>
      <name val="Verdana"/>
      <family val="2"/>
    </font>
    <font>
      <sz val="11"/>
      <name val="Calibri"/>
      <family val="2"/>
      <scheme val="minor"/>
    </font>
    <font>
      <sz val="11"/>
      <color rgb="FF000000"/>
      <name val="Calibri"/>
      <family val="2"/>
      <scheme val="minor"/>
    </font>
    <font>
      <b/>
      <sz val="11"/>
      <color theme="1"/>
      <name val="Calibri"/>
      <family val="2"/>
      <scheme val="minor"/>
    </font>
    <font>
      <sz val="10"/>
      <color theme="1"/>
      <name val="Calibri"/>
      <family val="2"/>
      <scheme val="minor"/>
    </font>
    <font>
      <sz val="12"/>
      <color rgb="FF000000"/>
      <name val="Calibri"/>
      <family val="2"/>
    </font>
    <font>
      <b/>
      <sz val="12"/>
      <color rgb="FF002060"/>
      <name val="Calibri"/>
      <family val="2"/>
    </font>
    <font>
      <sz val="11"/>
      <color theme="1"/>
      <name val="Calibri"/>
      <family val="2"/>
    </font>
    <font>
      <b/>
      <sz val="12"/>
      <color theme="1"/>
      <name val="Calibri"/>
      <family val="2"/>
      <scheme val="minor"/>
    </font>
    <font>
      <b/>
      <sz val="12"/>
      <color rgb="FF0070C0"/>
      <name val="Calibri"/>
      <family val="2"/>
    </font>
    <font>
      <sz val="12"/>
      <color rgb="FF0070C0"/>
      <name val="Calibri"/>
      <family val="2"/>
    </font>
    <font>
      <sz val="10.5"/>
      <color theme="1"/>
      <name val="Calibri"/>
      <family val="2"/>
      <scheme val="minor"/>
    </font>
    <font>
      <sz val="9"/>
      <color theme="1"/>
      <name val="Calibri"/>
      <family val="2"/>
      <scheme val="minor"/>
    </font>
    <font>
      <b/>
      <u/>
      <sz val="11"/>
      <color theme="1"/>
      <name val="Calibri"/>
      <family val="2"/>
      <scheme val="minor"/>
    </font>
    <font>
      <b/>
      <sz val="11"/>
      <color rgb="FFFFFFFF"/>
      <name val="Calibri"/>
      <family val="2"/>
      <scheme val="minor"/>
    </font>
  </fonts>
  <fills count="9">
    <fill>
      <patternFill patternType="none"/>
    </fill>
    <fill>
      <patternFill patternType="gray125"/>
    </fill>
    <fill>
      <patternFill patternType="solid">
        <fgColor rgb="FF002060"/>
        <bgColor indexed="64"/>
      </patternFill>
    </fill>
    <fill>
      <patternFill patternType="solid">
        <fgColor theme="0"/>
        <bgColor indexed="64"/>
      </patternFill>
    </fill>
    <fill>
      <patternFill patternType="solid">
        <fgColor rgb="FF00B0F0"/>
        <bgColor indexed="64"/>
      </patternFill>
    </fill>
    <fill>
      <patternFill patternType="solid">
        <fgColor theme="3" tint="0.79998168889431442"/>
        <bgColor indexed="64"/>
      </patternFill>
    </fill>
    <fill>
      <patternFill patternType="solid">
        <fgColor rgb="FF0070C0"/>
        <bgColor indexed="64"/>
      </patternFill>
    </fill>
    <fill>
      <patternFill patternType="solid">
        <fgColor rgb="FFD9E1F2"/>
        <bgColor indexed="64"/>
      </patternFill>
    </fill>
    <fill>
      <patternFill patternType="solid">
        <fgColor rgb="FFDEEAF6"/>
        <bgColor indexed="64"/>
      </patternFill>
    </fill>
  </fills>
  <borders count="20">
    <border>
      <left/>
      <right/>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diagonal/>
    </border>
    <border>
      <left/>
      <right/>
      <top/>
      <bottom style="double">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111">
    <xf numFmtId="0" fontId="0" fillId="0" borderId="0" xfId="0"/>
    <xf numFmtId="9" fontId="0" fillId="0" borderId="0" xfId="2" applyFont="1"/>
    <xf numFmtId="9" fontId="0" fillId="0" borderId="0" xfId="0" applyNumberFormat="1"/>
    <xf numFmtId="0" fontId="0" fillId="0" borderId="6" xfId="0" applyBorder="1" applyAlignment="1">
      <alignment horizontal="center" vertical="center"/>
    </xf>
    <xf numFmtId="0" fontId="0" fillId="0" borderId="6" xfId="0" applyBorder="1" applyAlignment="1">
      <alignment horizontal="left" vertical="center" wrapText="1"/>
    </xf>
    <xf numFmtId="1" fontId="0" fillId="0" borderId="6" xfId="0" applyNumberFormat="1" applyBorder="1" applyAlignment="1">
      <alignment horizontal="center" vertical="center"/>
    </xf>
    <xf numFmtId="9" fontId="0" fillId="0" borderId="6" xfId="2" applyFont="1" applyBorder="1" applyAlignment="1">
      <alignment horizontal="center" vertical="center"/>
    </xf>
    <xf numFmtId="10" fontId="0" fillId="0" borderId="0" xfId="0" applyNumberFormat="1"/>
    <xf numFmtId="0" fontId="0" fillId="0" borderId="10" xfId="0" applyBorder="1" applyAlignment="1">
      <alignment horizontal="center" vertical="center"/>
    </xf>
    <xf numFmtId="0" fontId="0" fillId="0" borderId="10" xfId="0" applyBorder="1" applyAlignment="1">
      <alignment horizontal="left" vertical="center" wrapText="1"/>
    </xf>
    <xf numFmtId="0" fontId="0" fillId="0" borderId="0" xfId="0" applyAlignment="1">
      <alignment vertical="top" wrapText="1"/>
    </xf>
    <xf numFmtId="9" fontId="0" fillId="0" borderId="6" xfId="2" applyFont="1" applyFill="1" applyBorder="1" applyAlignment="1">
      <alignment horizontal="center" vertical="center"/>
    </xf>
    <xf numFmtId="9" fontId="0" fillId="0" borderId="6" xfId="0" applyNumberFormat="1" applyBorder="1" applyAlignment="1">
      <alignment horizontal="center" vertical="center"/>
    </xf>
    <xf numFmtId="0" fontId="0" fillId="0" borderId="6" xfId="0" applyBorder="1" applyAlignment="1">
      <alignment vertical="center" wrapText="1"/>
    </xf>
    <xf numFmtId="9" fontId="0" fillId="0" borderId="6" xfId="2" applyFont="1" applyBorder="1" applyAlignment="1">
      <alignment horizontal="center" vertical="center" wrapText="1"/>
    </xf>
    <xf numFmtId="0" fontId="0" fillId="3" borderId="6" xfId="0" applyFill="1" applyBorder="1" applyAlignment="1">
      <alignment horizontal="justify" vertical="center" wrapText="1"/>
    </xf>
    <xf numFmtId="9" fontId="5" fillId="0" borderId="6" xfId="0" applyNumberFormat="1" applyFont="1"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horizontal="center" vertical="center" wrapText="1"/>
    </xf>
    <xf numFmtId="9" fontId="0" fillId="0" borderId="10" xfId="0" applyNumberFormat="1" applyBorder="1" applyAlignment="1">
      <alignment horizontal="center" vertical="center" wrapText="1"/>
    </xf>
    <xf numFmtId="0" fontId="0" fillId="0" borderId="0" xfId="0" applyAlignment="1">
      <alignment wrapText="1"/>
    </xf>
    <xf numFmtId="0" fontId="6" fillId="0" borderId="6" xfId="0" applyFont="1" applyBorder="1" applyAlignment="1">
      <alignment vertical="center" wrapText="1"/>
    </xf>
    <xf numFmtId="9" fontId="0" fillId="0" borderId="6" xfId="1" applyNumberFormat="1" applyFont="1" applyFill="1" applyBorder="1" applyAlignment="1">
      <alignment horizontal="center" vertical="center"/>
    </xf>
    <xf numFmtId="9" fontId="0" fillId="0" borderId="0" xfId="0" applyNumberFormat="1" applyAlignment="1">
      <alignment horizontal="center"/>
    </xf>
    <xf numFmtId="0" fontId="0" fillId="0" borderId="7" xfId="0" applyBorder="1" applyAlignment="1">
      <alignment horizontal="center" vertical="center"/>
    </xf>
    <xf numFmtId="0" fontId="0" fillId="0" borderId="12" xfId="0" applyBorder="1" applyAlignment="1">
      <alignment horizontal="left" vertical="center" wrapText="1"/>
    </xf>
    <xf numFmtId="0" fontId="0" fillId="0" borderId="10" xfId="0" applyBorder="1" applyAlignment="1">
      <alignment horizontal="left" vertical="top" wrapText="1"/>
    </xf>
    <xf numFmtId="0" fontId="0" fillId="0" borderId="10" xfId="0" applyBorder="1" applyAlignment="1">
      <alignment vertical="top" wrapText="1"/>
    </xf>
    <xf numFmtId="10" fontId="0" fillId="0" borderId="6" xfId="2" applyNumberFormat="1" applyFont="1" applyBorder="1" applyAlignment="1">
      <alignment horizontal="center" vertical="center"/>
    </xf>
    <xf numFmtId="0" fontId="0" fillId="0" borderId="9" xfId="0" applyBorder="1" applyAlignment="1">
      <alignment horizontal="center" vertical="center"/>
    </xf>
    <xf numFmtId="3" fontId="0" fillId="0" borderId="9" xfId="0" applyNumberFormat="1" applyBorder="1" applyAlignment="1">
      <alignment horizontal="center" vertical="center"/>
    </xf>
    <xf numFmtId="9" fontId="0" fillId="3" borderId="6" xfId="0" applyNumberFormat="1" applyFill="1" applyBorder="1" applyAlignment="1">
      <alignment horizontal="center" vertical="center" wrapText="1"/>
    </xf>
    <xf numFmtId="0" fontId="0" fillId="0" borderId="4" xfId="0" applyBorder="1" applyAlignment="1">
      <alignment horizontal="left" vertical="center" wrapText="1"/>
    </xf>
    <xf numFmtId="9" fontId="0" fillId="0" borderId="6" xfId="0" applyNumberFormat="1" applyBorder="1" applyAlignment="1">
      <alignment horizontal="center" vertical="center" wrapText="1"/>
    </xf>
    <xf numFmtId="3" fontId="0" fillId="0" borderId="6" xfId="1" applyNumberFormat="1" applyFont="1" applyBorder="1" applyAlignment="1">
      <alignment horizontal="center" vertical="center"/>
    </xf>
    <xf numFmtId="9" fontId="3" fillId="2" borderId="11" xfId="2" applyFont="1" applyFill="1" applyBorder="1" applyAlignment="1">
      <alignment horizontal="center"/>
    </xf>
    <xf numFmtId="0" fontId="0" fillId="0" borderId="0" xfId="0" applyAlignment="1">
      <alignment vertical="center" wrapText="1"/>
    </xf>
    <xf numFmtId="0" fontId="11" fillId="0" borderId="0" xfId="0" applyFont="1" applyAlignment="1">
      <alignment vertical="top" wrapText="1"/>
    </xf>
    <xf numFmtId="0" fontId="11" fillId="0" borderId="0" xfId="0" applyFont="1"/>
    <xf numFmtId="0" fontId="11" fillId="0" borderId="0" xfId="0" applyFont="1" applyAlignment="1">
      <alignment horizontal="left" vertical="top"/>
    </xf>
    <xf numFmtId="0" fontId="0" fillId="3" borderId="6" xfId="0" applyFill="1" applyBorder="1" applyAlignment="1">
      <alignment horizontal="left" vertical="center" wrapText="1"/>
    </xf>
    <xf numFmtId="0" fontId="12" fillId="5" borderId="6" xfId="0" applyFont="1" applyFill="1" applyBorder="1" applyAlignment="1">
      <alignment horizontal="center" vertical="center"/>
    </xf>
    <xf numFmtId="0" fontId="12" fillId="5" borderId="6" xfId="0" applyFont="1" applyFill="1" applyBorder="1" applyAlignment="1">
      <alignment horizontal="center" vertical="center" wrapText="1"/>
    </xf>
    <xf numFmtId="9" fontId="12" fillId="5" borderId="6" xfId="0" applyNumberFormat="1" applyFont="1" applyFill="1" applyBorder="1" applyAlignment="1">
      <alignment horizontal="center" vertical="center"/>
    </xf>
    <xf numFmtId="9" fontId="0" fillId="0" borderId="9" xfId="2" applyFont="1" applyBorder="1" applyAlignment="1">
      <alignment horizontal="center" vertical="center"/>
    </xf>
    <xf numFmtId="0" fontId="0" fillId="0" borderId="10" xfId="0" applyBorder="1" applyAlignment="1">
      <alignment vertical="center" wrapText="1"/>
    </xf>
    <xf numFmtId="9" fontId="0" fillId="0" borderId="10" xfId="2" applyFont="1" applyBorder="1" applyAlignment="1">
      <alignment horizontal="center" vertical="center" wrapText="1"/>
    </xf>
    <xf numFmtId="0" fontId="6" fillId="0" borderId="6" xfId="0" applyFont="1" applyBorder="1" applyAlignment="1">
      <alignment horizontal="left" vertical="center" wrapText="1"/>
    </xf>
    <xf numFmtId="0" fontId="0" fillId="0" borderId="11" xfId="0" applyBorder="1" applyAlignment="1">
      <alignment horizontal="left" vertical="center" wrapText="1"/>
    </xf>
    <xf numFmtId="0" fontId="0" fillId="0" borderId="10" xfId="0" applyBorder="1" applyAlignment="1">
      <alignment horizontal="justify" vertical="center" wrapText="1"/>
    </xf>
    <xf numFmtId="0" fontId="6" fillId="0" borderId="6" xfId="0" applyFont="1" applyBorder="1" applyAlignment="1">
      <alignment vertical="top" wrapText="1"/>
    </xf>
    <xf numFmtId="3" fontId="0" fillId="0" borderId="6" xfId="0" applyNumberFormat="1" applyBorder="1" applyAlignment="1">
      <alignment horizontal="center" vertical="center"/>
    </xf>
    <xf numFmtId="0" fontId="4" fillId="0" borderId="0" xfId="0" applyFont="1" applyAlignment="1">
      <alignment vertical="center"/>
    </xf>
    <xf numFmtId="9" fontId="0" fillId="0" borderId="0" xfId="0" applyNumberFormat="1" applyAlignment="1">
      <alignment vertical="center"/>
    </xf>
    <xf numFmtId="0" fontId="0" fillId="0" borderId="0" xfId="0" applyAlignment="1">
      <alignment vertical="center"/>
    </xf>
    <xf numFmtId="0" fontId="17" fillId="0" borderId="15" xfId="0" applyFont="1" applyBorder="1"/>
    <xf numFmtId="0" fontId="0" fillId="0" borderId="15" xfId="0" applyBorder="1"/>
    <xf numFmtId="9" fontId="0" fillId="0" borderId="0" xfId="2" applyFont="1" applyAlignment="1">
      <alignment horizontal="right" vertical="center"/>
    </xf>
    <xf numFmtId="0" fontId="0" fillId="0" borderId="0" xfId="0" applyAlignment="1">
      <alignment horizontal="left" vertical="center"/>
    </xf>
    <xf numFmtId="0" fontId="7" fillId="0" borderId="15" xfId="0" applyFont="1" applyBorder="1"/>
    <xf numFmtId="9" fontId="0" fillId="0" borderId="0" xfId="0" applyNumberFormat="1" applyAlignment="1">
      <alignment horizontal="right" vertical="center"/>
    </xf>
    <xf numFmtId="0" fontId="0" fillId="0" borderId="0" xfId="0" applyAlignment="1">
      <alignment horizontal="right"/>
    </xf>
    <xf numFmtId="9" fontId="0" fillId="0" borderId="0" xfId="2" applyFont="1" applyAlignment="1">
      <alignment horizontal="right"/>
    </xf>
    <xf numFmtId="2" fontId="0" fillId="0" borderId="0" xfId="0" applyNumberFormat="1" applyAlignment="1">
      <alignment horizontal="right"/>
    </xf>
    <xf numFmtId="0" fontId="0" fillId="0" borderId="15" xfId="0" applyBorder="1" applyAlignment="1">
      <alignment horizontal="right"/>
    </xf>
    <xf numFmtId="9" fontId="0" fillId="0" borderId="15" xfId="0" applyNumberFormat="1" applyBorder="1" applyAlignment="1">
      <alignment horizontal="right"/>
    </xf>
    <xf numFmtId="0" fontId="3" fillId="4" borderId="8"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3" fillId="2" borderId="0" xfId="0" applyFont="1" applyFill="1" applyAlignment="1">
      <alignment horizontal="center" wrapText="1"/>
    </xf>
    <xf numFmtId="0" fontId="3" fillId="2" borderId="3" xfId="0" applyFont="1" applyFill="1" applyBorder="1" applyAlignment="1">
      <alignment horizontal="center" wrapText="1"/>
    </xf>
    <xf numFmtId="0" fontId="0" fillId="0" borderId="10" xfId="0" applyBorder="1" applyAlignment="1">
      <alignment horizontal="left" vertical="center" wrapText="1"/>
    </xf>
    <xf numFmtId="0" fontId="0" fillId="0" borderId="11" xfId="0" applyBorder="1" applyAlignment="1">
      <alignment horizontal="left" vertical="center" wrapText="1"/>
    </xf>
    <xf numFmtId="0" fontId="0" fillId="0" borderId="12" xfId="0" applyBorder="1" applyAlignment="1">
      <alignment horizontal="left" vertical="center" wrapText="1"/>
    </xf>
    <xf numFmtId="0" fontId="0" fillId="0" borderId="6" xfId="0" applyBorder="1" applyAlignment="1">
      <alignment horizontal="left" vertical="center" wrapText="1"/>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3" fillId="4" borderId="13"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3" fillId="4" borderId="4" xfId="0" applyFont="1" applyFill="1" applyBorder="1" applyAlignment="1">
      <alignment horizontal="center" vertical="top" wrapText="1"/>
    </xf>
    <xf numFmtId="0" fontId="3" fillId="4" borderId="5" xfId="0" applyFont="1" applyFill="1" applyBorder="1" applyAlignment="1">
      <alignment horizontal="center" vertical="top" wrapText="1"/>
    </xf>
    <xf numFmtId="0" fontId="3" fillId="4" borderId="4"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15" fillId="0" borderId="10" xfId="0" applyFont="1" applyBorder="1" applyAlignment="1">
      <alignment horizontal="left" vertical="center" wrapText="1"/>
    </xf>
    <xf numFmtId="0" fontId="15" fillId="0" borderId="12" xfId="0" applyFont="1" applyBorder="1" applyAlignment="1">
      <alignment horizontal="left" vertical="center" wrapText="1"/>
    </xf>
    <xf numFmtId="0" fontId="15" fillId="0" borderId="11" xfId="0" applyFont="1" applyBorder="1" applyAlignment="1">
      <alignment horizontal="left" vertical="center" wrapText="1"/>
    </xf>
    <xf numFmtId="0" fontId="3" fillId="4" borderId="6" xfId="0" applyFont="1" applyFill="1" applyBorder="1" applyAlignment="1">
      <alignment horizontal="center" vertical="center" wrapText="1"/>
    </xf>
    <xf numFmtId="0" fontId="7" fillId="0" borderId="14" xfId="0" applyFont="1" applyBorder="1" applyAlignment="1">
      <alignment vertical="top"/>
    </xf>
    <xf numFmtId="0" fontId="7" fillId="0" borderId="0" xfId="0" applyFont="1" applyAlignment="1">
      <alignment vertical="top"/>
    </xf>
    <xf numFmtId="0" fontId="9" fillId="0" borderId="0" xfId="0" applyFont="1" applyAlignment="1">
      <alignment horizontal="left" wrapText="1"/>
    </xf>
    <xf numFmtId="0" fontId="9" fillId="0" borderId="0" xfId="0" applyFont="1" applyAlignment="1">
      <alignment horizontal="left"/>
    </xf>
    <xf numFmtId="0" fontId="11" fillId="0" borderId="0" xfId="0" applyFont="1" applyAlignment="1">
      <alignment vertical="top" wrapText="1"/>
    </xf>
    <xf numFmtId="0" fontId="11" fillId="0" borderId="0" xfId="0" applyFont="1" applyAlignment="1">
      <alignment vertical="top"/>
    </xf>
    <xf numFmtId="0" fontId="11" fillId="0" borderId="0" xfId="0" applyFont="1"/>
    <xf numFmtId="0" fontId="11" fillId="0" borderId="0" xfId="0" applyFont="1" applyAlignment="1">
      <alignment horizontal="left" vertical="top" wrapText="1"/>
    </xf>
    <xf numFmtId="0" fontId="11" fillId="0" borderId="0" xfId="0" applyFont="1" applyAlignment="1">
      <alignment horizontal="left" vertical="top"/>
    </xf>
    <xf numFmtId="0" fontId="18" fillId="6" borderId="16" xfId="0" applyFont="1" applyFill="1" applyBorder="1" applyAlignment="1">
      <alignment horizontal="center" vertical="center" wrapText="1"/>
    </xf>
    <xf numFmtId="0" fontId="18" fillId="6" borderId="17" xfId="0" applyFont="1" applyFill="1" applyBorder="1" applyAlignment="1">
      <alignment horizontal="center" vertical="center" wrapText="1"/>
    </xf>
    <xf numFmtId="0" fontId="6" fillId="0" borderId="18" xfId="0" applyFont="1" applyBorder="1" applyAlignment="1">
      <alignment vertical="center" wrapText="1"/>
    </xf>
    <xf numFmtId="9" fontId="0" fillId="0" borderId="19" xfId="0" applyNumberFormat="1" applyBorder="1" applyAlignment="1">
      <alignment horizontal="center" vertical="center" wrapText="1"/>
    </xf>
    <xf numFmtId="9" fontId="6" fillId="0" borderId="19" xfId="0" applyNumberFormat="1" applyFont="1" applyBorder="1" applyAlignment="1">
      <alignment horizontal="center" vertical="center" wrapText="1"/>
    </xf>
    <xf numFmtId="0" fontId="6" fillId="7" borderId="18" xfId="0" applyFont="1" applyFill="1" applyBorder="1" applyAlignment="1">
      <alignment vertical="center" wrapText="1"/>
    </xf>
    <xf numFmtId="10" fontId="6" fillId="7" borderId="19" xfId="0" applyNumberFormat="1" applyFont="1" applyFill="1" applyBorder="1" applyAlignment="1">
      <alignment horizontal="center" vertical="center" wrapText="1"/>
    </xf>
    <xf numFmtId="9" fontId="6" fillId="7" borderId="19" xfId="0" applyNumberFormat="1" applyFont="1" applyFill="1" applyBorder="1" applyAlignment="1">
      <alignment horizontal="center" vertical="center" wrapText="1"/>
    </xf>
    <xf numFmtId="0" fontId="6" fillId="8" borderId="18" xfId="0" applyFont="1" applyFill="1" applyBorder="1" applyAlignment="1">
      <alignment vertical="center" wrapText="1"/>
    </xf>
    <xf numFmtId="9" fontId="6" fillId="8" borderId="19" xfId="0" applyNumberFormat="1" applyFont="1" applyFill="1" applyBorder="1" applyAlignment="1">
      <alignment horizontal="center" vertical="center" wrapText="1"/>
    </xf>
  </cellXfs>
  <cellStyles count="3">
    <cellStyle name="Millares" xfId="1" builtinId="3"/>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3.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5.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6.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Ex1.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ysClr val="windowText" lastClr="000000"/>
                </a:solidFill>
                <a:latin typeface="+mn-lt"/>
                <a:ea typeface="+mn-ea"/>
                <a:cs typeface="+mn-cs"/>
              </a:defRPr>
            </a:pPr>
            <a:r>
              <a:rPr lang="en-US" sz="1400" b="1">
                <a:solidFill>
                  <a:sysClr val="windowText" lastClr="000000"/>
                </a:solidFill>
              </a:rPr>
              <a:t>         Metas de los productos programados en el POA                                                    julio</a:t>
            </a:r>
            <a:r>
              <a:rPr lang="en-US" sz="1400" b="1" baseline="0">
                <a:solidFill>
                  <a:sysClr val="windowText" lastClr="000000"/>
                </a:solidFill>
              </a:rPr>
              <a:t>-septiembre</a:t>
            </a:r>
            <a:r>
              <a:rPr lang="en-US" sz="1400" b="1">
                <a:solidFill>
                  <a:sysClr val="windowText" lastClr="000000"/>
                </a:solidFill>
              </a:rPr>
              <a:t> 2025 </a:t>
            </a:r>
          </a:p>
        </c:rich>
      </c:tx>
      <c:layout>
        <c:manualLayout>
          <c:xMode val="edge"/>
          <c:yMode val="edge"/>
          <c:x val="0.15248267896761281"/>
          <c:y val="3.2453592954066947E-2"/>
        </c:manualLayout>
      </c:layout>
      <c:overlay val="0"/>
      <c:spPr>
        <a:noFill/>
        <a:ln>
          <a:noFill/>
        </a:ln>
        <a:effectLst/>
      </c:sp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3.3482645659966913E-2"/>
          <c:y val="0.15275920950391988"/>
          <c:w val="0.89382312487483984"/>
          <c:h val="0.78766572790830758"/>
        </c:manualLayout>
      </c:layout>
      <c:bar3DChart>
        <c:barDir val="col"/>
        <c:grouping val="standard"/>
        <c:varyColors val="0"/>
        <c:ser>
          <c:idx val="2"/>
          <c:order val="0"/>
          <c:invertIfNegative val="0"/>
          <c:dPt>
            <c:idx val="0"/>
            <c:invertIfNegative val="0"/>
            <c:bubble3D val="0"/>
            <c:spPr>
              <a:solidFill>
                <a:srgbClr val="0070C0"/>
              </a:solidFill>
            </c:spPr>
            <c:extLst>
              <c:ext xmlns:c16="http://schemas.microsoft.com/office/drawing/2014/chart" uri="{C3380CC4-5D6E-409C-BE32-E72D297353CC}">
                <c16:uniqueId val="{00000009-33CF-4A39-905B-D36780C3A62F}"/>
              </c:ext>
            </c:extLst>
          </c:dPt>
          <c:dPt>
            <c:idx val="1"/>
            <c:invertIfNegative val="0"/>
            <c:bubble3D val="0"/>
            <c:spPr>
              <a:solidFill>
                <a:srgbClr val="00B0F0"/>
              </a:solidFill>
            </c:spPr>
            <c:extLst>
              <c:ext xmlns:c16="http://schemas.microsoft.com/office/drawing/2014/chart" uri="{C3380CC4-5D6E-409C-BE32-E72D297353CC}">
                <c16:uniqueId val="{0000000A-33CF-4A39-905B-D36780C3A62F}"/>
              </c:ext>
            </c:extLst>
          </c:dPt>
          <c:dLbls>
            <c:dLbl>
              <c:idx val="0"/>
              <c:layout>
                <c:manualLayout>
                  <c:x val="-1.116278906240043E-2"/>
                  <c:y val="0.12813537613853165"/>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33CF-4A39-905B-D36780C3A62F}"/>
                </c:ext>
              </c:extLst>
            </c:dLbl>
            <c:dLbl>
              <c:idx val="1"/>
              <c:layout>
                <c:manualLayout>
                  <c:x val="1.116278906240043E-2"/>
                  <c:y val="0.10154124146827036"/>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33CF-4A39-905B-D36780C3A62F}"/>
                </c:ext>
              </c:extLst>
            </c:dLbl>
            <c:spPr>
              <a:noFill/>
              <a:ln>
                <a:noFill/>
              </a:ln>
              <a:effectLst/>
            </c:spPr>
            <c:txPr>
              <a:bodyPr wrap="square" lIns="38100" tIns="19050" rIns="38100" bIns="19050" anchor="ctr">
                <a:spAutoFit/>
              </a:bodyPr>
              <a:lstStyle/>
              <a:p>
                <a:pPr>
                  <a:defRPr sz="1400" b="1"/>
                </a:pPr>
                <a:endParaRPr lang="es-DO"/>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'Matriz de datos'!$C$93:$C$94</c:f>
              <c:strCache>
                <c:ptCount val="2"/>
                <c:pt idx="0">
                  <c:v>Metas programadas</c:v>
                </c:pt>
                <c:pt idx="1">
                  <c:v>Metas ejecutadas</c:v>
                </c:pt>
              </c:strCache>
            </c:strRef>
          </c:cat>
          <c:val>
            <c:numRef>
              <c:f>'Matriz de datos'!$D$93:$D$94</c:f>
              <c:numCache>
                <c:formatCode>General</c:formatCode>
                <c:ptCount val="2"/>
                <c:pt idx="0">
                  <c:v>68</c:v>
                </c:pt>
                <c:pt idx="1">
                  <c:v>64</c:v>
                </c:pt>
              </c:numCache>
            </c:numRef>
          </c:val>
          <c:extLst>
            <c:ext xmlns:c16="http://schemas.microsoft.com/office/drawing/2014/chart" uri="{C3380CC4-5D6E-409C-BE32-E72D297353CC}">
              <c16:uniqueId val="{00000008-33CF-4A39-905B-D36780C3A62F}"/>
            </c:ext>
          </c:extLst>
        </c:ser>
        <c:dLbls>
          <c:showLegendKey val="0"/>
          <c:showVal val="1"/>
          <c:showCatName val="0"/>
          <c:showSerName val="0"/>
          <c:showPercent val="0"/>
          <c:showBubbleSize val="0"/>
        </c:dLbls>
        <c:gapWidth val="219"/>
        <c:shape val="box"/>
        <c:axId val="560992336"/>
        <c:axId val="560998816"/>
        <c:axId val="503632312"/>
      </c:bar3DChart>
      <c:catAx>
        <c:axId val="5609923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es-DO"/>
          </a:p>
        </c:txPr>
        <c:crossAx val="560998816"/>
        <c:crosses val="autoZero"/>
        <c:auto val="1"/>
        <c:lblAlgn val="ctr"/>
        <c:lblOffset val="100"/>
        <c:noMultiLvlLbl val="0"/>
      </c:catAx>
      <c:valAx>
        <c:axId val="560998816"/>
        <c:scaling>
          <c:orientation val="minMax"/>
          <c:min val="10"/>
        </c:scaling>
        <c:delete val="1"/>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crossAx val="560992336"/>
        <c:crosses val="autoZero"/>
        <c:crossBetween val="between"/>
        <c:majorUnit val="1"/>
        <c:minorUnit val="0.25"/>
      </c:valAx>
      <c:serAx>
        <c:axId val="503632312"/>
        <c:scaling>
          <c:orientation val="minMax"/>
        </c:scaling>
        <c:delete val="1"/>
        <c:axPos val="b"/>
        <c:majorTickMark val="out"/>
        <c:minorTickMark val="none"/>
        <c:tickLblPos val="nextTo"/>
        <c:crossAx val="560998816"/>
        <c:crosses val="autoZero"/>
      </c:serAx>
      <c:spPr>
        <a:noFill/>
      </c:spPr>
    </c:plotArea>
    <c:plotVisOnly val="1"/>
    <c:dispBlanksAs val="gap"/>
    <c:showDLblsOverMax val="0"/>
    <c:extLst/>
  </c:chart>
  <c:spPr>
    <a:gradFill>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ln w="9525" cap="flat" cmpd="sng" algn="ctr">
      <a:gradFill>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round/>
    </a:ln>
    <a:effectLst/>
  </c:spPr>
  <c:txPr>
    <a:bodyPr/>
    <a:lstStyle/>
    <a:p>
      <a:pPr>
        <a:defRPr/>
      </a:pPr>
      <a:endParaRPr lang="es-D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ysClr val="windowText" lastClr="000000"/>
                </a:solidFill>
                <a:latin typeface="+mn-lt"/>
                <a:ea typeface="+mn-ea"/>
                <a:cs typeface="+mn-cs"/>
              </a:defRPr>
            </a:pPr>
            <a:r>
              <a:rPr lang="es-DO" b="1">
                <a:solidFill>
                  <a:sysClr val="windowText" lastClr="000000"/>
                </a:solidFill>
              </a:rPr>
              <a:t>Porcentaje nivel de eficiencia actividades ejecutadas trimestre julio-septiembre 2025</a:t>
            </a:r>
          </a:p>
        </c:rich>
      </c:tx>
      <c:layout>
        <c:manualLayout>
          <c:xMode val="edge"/>
          <c:yMode val="edge"/>
          <c:x val="0.18790584540370076"/>
          <c:y val="3.0284064895577757E-2"/>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ysClr val="windowText" lastClr="000000"/>
              </a:solidFill>
              <a:latin typeface="+mn-lt"/>
              <a:ea typeface="+mn-ea"/>
              <a:cs typeface="+mn-cs"/>
            </a:defRPr>
          </a:pPr>
          <a:endParaRPr lang="es-DO"/>
        </a:p>
      </c:txPr>
    </c:title>
    <c:autoTitleDeleted val="0"/>
    <c:plotArea>
      <c:layout/>
      <c:doughnutChart>
        <c:varyColors val="1"/>
        <c:ser>
          <c:idx val="0"/>
          <c:order val="0"/>
          <c:dPt>
            <c:idx val="0"/>
            <c:bubble3D val="0"/>
            <c:spPr>
              <a:solidFill>
                <a:srgbClr val="002060"/>
              </a:solidFill>
              <a:ln w="19050">
                <a:solidFill>
                  <a:schemeClr val="lt1"/>
                </a:solidFill>
              </a:ln>
              <a:effectLst/>
            </c:spPr>
            <c:extLst>
              <c:ext xmlns:c16="http://schemas.microsoft.com/office/drawing/2014/chart" uri="{C3380CC4-5D6E-409C-BE32-E72D297353CC}">
                <c16:uniqueId val="{00000001-B691-444A-AAC0-841A78825A8A}"/>
              </c:ext>
            </c:extLst>
          </c:dPt>
          <c:dPt>
            <c:idx val="1"/>
            <c:bubble3D val="0"/>
            <c:spPr>
              <a:solidFill>
                <a:srgbClr val="00B0F0"/>
              </a:solidFill>
              <a:ln w="19050">
                <a:solidFill>
                  <a:schemeClr val="lt1"/>
                </a:solidFill>
              </a:ln>
              <a:effectLst/>
            </c:spPr>
            <c:extLst>
              <c:ext xmlns:c16="http://schemas.microsoft.com/office/drawing/2014/chart" uri="{C3380CC4-5D6E-409C-BE32-E72D297353CC}">
                <c16:uniqueId val="{00000003-B691-444A-AAC0-841A78825A8A}"/>
              </c:ext>
            </c:extLst>
          </c:dPt>
          <c:dLbls>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bg1"/>
                    </a:solidFill>
                    <a:latin typeface="+mn-lt"/>
                    <a:ea typeface="+mn-ea"/>
                    <a:cs typeface="+mn-cs"/>
                  </a:defRPr>
                </a:pPr>
                <a:endParaRPr lang="es-DO"/>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'Matriz de datos'!$O$9:$O$10</c:f>
              <c:strCache>
                <c:ptCount val="2"/>
                <c:pt idx="0">
                  <c:v>Nivel de eficiencia</c:v>
                </c:pt>
                <c:pt idx="1">
                  <c:v>Nivel de incumplimiento</c:v>
                </c:pt>
              </c:strCache>
            </c:strRef>
          </c:cat>
          <c:val>
            <c:numRef>
              <c:f>'Matriz de datos'!$P$9:$P$10</c:f>
              <c:numCache>
                <c:formatCode>0%</c:formatCode>
                <c:ptCount val="2"/>
                <c:pt idx="0">
                  <c:v>0.89</c:v>
                </c:pt>
                <c:pt idx="1">
                  <c:v>0.11</c:v>
                </c:pt>
              </c:numCache>
            </c:numRef>
          </c:val>
          <c:extLst>
            <c:ext xmlns:c16="http://schemas.microsoft.com/office/drawing/2014/chart" uri="{C3380CC4-5D6E-409C-BE32-E72D297353CC}">
              <c16:uniqueId val="{00000004-B691-444A-AAC0-841A78825A8A}"/>
            </c:ext>
          </c:extLst>
        </c:ser>
        <c:dLbls>
          <c:showLegendKey val="0"/>
          <c:showVal val="0"/>
          <c:showCatName val="0"/>
          <c:showSerName val="0"/>
          <c:showPercent val="0"/>
          <c:showBubbleSize val="0"/>
          <c:showLeaderLines val="1"/>
        </c:dLbls>
        <c:firstSliceAng val="0"/>
        <c:holeSize val="75"/>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gradFill flip="none" rotWithShape="1">
      <a:gsLst>
        <a:gs pos="0">
          <a:schemeClr val="accent5">
            <a:lumMod val="5000"/>
            <a:lumOff val="95000"/>
          </a:schemeClr>
        </a:gs>
        <a:gs pos="74000">
          <a:schemeClr val="accent5">
            <a:lumMod val="45000"/>
            <a:lumOff val="55000"/>
          </a:schemeClr>
        </a:gs>
        <a:gs pos="83000">
          <a:schemeClr val="accent5">
            <a:lumMod val="45000"/>
            <a:lumOff val="55000"/>
          </a:schemeClr>
        </a:gs>
        <a:gs pos="100000">
          <a:schemeClr val="accent5">
            <a:lumMod val="30000"/>
            <a:lumOff val="70000"/>
          </a:schemeClr>
        </a:gs>
      </a:gsLst>
      <a:lin ang="5400000" scaled="1"/>
      <a:tileRect/>
    </a:gradFill>
    <a:ln w="9525" cap="flat" cmpd="sng" algn="ctr">
      <a:solidFill>
        <a:schemeClr val="tx1">
          <a:lumMod val="15000"/>
          <a:lumOff val="85000"/>
        </a:schemeClr>
      </a:solidFill>
      <a:round/>
    </a:ln>
    <a:effectLst/>
  </c:spPr>
  <c:txPr>
    <a:bodyPr/>
    <a:lstStyle/>
    <a:p>
      <a:pPr>
        <a:defRPr/>
      </a:pPr>
      <a:endParaRPr lang="es-D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Ejecución  trimestre julio-septiembre 2025</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DO"/>
        </a:p>
      </c:txPr>
    </c:title>
    <c:autoTitleDeleted val="0"/>
    <c:plotArea>
      <c:layout>
        <c:manualLayout>
          <c:layoutTarget val="inner"/>
          <c:xMode val="edge"/>
          <c:yMode val="edge"/>
          <c:x val="0.4933460123805819"/>
          <c:y val="2.9415843636204853E-2"/>
          <c:w val="0.49285279415355832"/>
          <c:h val="0.95241561191527924"/>
        </c:manualLayout>
      </c:layout>
      <c:barChart>
        <c:barDir val="bar"/>
        <c:grouping val="clustered"/>
        <c:varyColors val="0"/>
        <c:ser>
          <c:idx val="0"/>
          <c:order val="0"/>
          <c:tx>
            <c:strRef>
              <c:f>'Matriz de datos'!$F$1:$F$4</c:f>
              <c:strCache>
                <c:ptCount val="4"/>
                <c:pt idx="3">
                  <c:v>% ejecución</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D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'Matriz de datos'!$C$5:$C$88</c15:sqref>
                  </c15:fullRef>
                </c:ext>
              </c:extLst>
              <c:f>('Matriz de datos'!$C$6:$C$7,'Matriz de datos'!$C$9:$C$23,'Matriz de datos'!$C$25:$C$33,'Matriz de datos'!$C$35:$C$36,'Matriz de datos'!$C$38:$C$42,'Matriz de datos'!$C$44,'Matriz de datos'!$C$46,'Matriz de datos'!$C$48:$C$51,'Matriz de datos'!$C$53:$C$88)</c:f>
              <c:strCache>
                <c:ptCount val="75"/>
                <c:pt idx="0">
                  <c:v>Porcentaje trimestral de encuestas de satisfacción al cliente.</c:v>
                </c:pt>
                <c:pt idx="1">
                  <c:v>Cumplimiento tiempos de respuesta en los trámites de registros.</c:v>
                </c:pt>
                <c:pt idx="2">
                  <c:v>Cantidad de personas capacitadas por el servicio del Centro de Capacitación</c:v>
                </c:pt>
                <c:pt idx="3">
                  <c:v>Diseño y ejecución del observatorio de la ley derecho  de autor digital</c:v>
                </c:pt>
                <c:pt idx="4">
                  <c:v>Cantidad de nuevas acciones formativas para el derecho de autor.
(Diseñar programa  trimestral de capacitaciòn para personal tècnico y actores del ecosistema).</c:v>
                </c:pt>
                <c:pt idx="5">
                  <c:v>Cantidad de personas impactadas del sector. </c:v>
                </c:pt>
                <c:pt idx="6">
                  <c:v>Cantidad de capacitaciones para industrias creativas.</c:v>
                </c:pt>
                <c:pt idx="7">
                  <c:v>Plataforma educativa.</c:v>
                </c:pt>
                <c:pt idx="8">
                  <c:v>Cantidad de Creadores de contenido capacitado</c:v>
                </c:pt>
                <c:pt idx="9">
                  <c:v>Cantidad de empresas capacitadas. </c:v>
                </c:pt>
                <c:pt idx="10">
                  <c:v>Mujeres impactadas</c:v>
                </c:pt>
                <c:pt idx="11">
                  <c:v>Hombres impactados</c:v>
                </c:pt>
                <c:pt idx="12">
                  <c:v> Jóvenes  impactados</c:v>
                </c:pt>
                <c:pt idx="13">
                  <c:v>Cantidad de instituciones impactadas que tiene incidencias en las industrias creativas y culturales</c:v>
                </c:pt>
                <c:pt idx="14">
                  <c:v>Cantidad de capacitaciones sobre la ley de derecho de autor a personal técnico de instituciones públicas que tiene incidencias en las industrias creativas </c:v>
                </c:pt>
                <c:pt idx="15">
                  <c:v>Cantidad de servidores públicos capacitados.</c:v>
                </c:pt>
                <c:pt idx="16">
                  <c:v>Cantidad de ciudadanos impactados con participación eventos abiertos y masivos </c:v>
                </c:pt>
                <c:pt idx="17">
                  <c:v>Porcentaje de cumplimiento Plan Anual de Compras.  </c:v>
                </c:pt>
                <c:pt idx="19">
                  <c:v>Interacciones en publicaciones digitales.</c:v>
                </c:pt>
                <c:pt idx="20">
                  <c:v>Cantidad de notas de prensa. </c:v>
                </c:pt>
                <c:pt idx="21">
                  <c:v>Cantidad de post en las redes sociales.</c:v>
                </c:pt>
                <c:pt idx="22">
                  <c:v>Cantidad de suscriptores a canal de YouTube.</c:v>
                </c:pt>
                <c:pt idx="23">
                  <c:v>Publicación trimestral de boletín de actividades de la ONDA.</c:v>
                </c:pt>
                <c:pt idx="24">
                  <c:v>Cantidad de publicaciones realizadas.</c:v>
                </c:pt>
                <c:pt idx="26">
                  <c:v>Cantidad de solitudes de transporte atendidas.</c:v>
                </c:pt>
                <c:pt idx="28">
                  <c:v>Cantidad de operativos para detectar casos de piraterias.</c:v>
                </c:pt>
                <c:pt idx="29">
                  <c:v>Cantidad de servicios de registro de sujetos obligados.</c:v>
                </c:pt>
                <c:pt idx="30">
                  <c:v>Cantidad  de inspecciones de parte y oficio.</c:v>
                </c:pt>
                <c:pt idx="31">
                  <c:v>Personal  de inspectoría capacitado  para combatir la piratería  y el uso ilegal de obras protegidas.</c:v>
                </c:pt>
                <c:pt idx="35">
                  <c:v>Cantidad  de informes autoevaluación del modelo CAF </c:v>
                </c:pt>
                <c:pt idx="36">
                  <c:v>Cantidad de informes trimestral de cumplimiento de las NOBACI</c:v>
                </c:pt>
                <c:pt idx="37">
                  <c:v>Elaboración trimestral de informes de seguimiento POA</c:v>
                </c:pt>
                <c:pt idx="38">
                  <c:v>Cantidad de  Informes trimestral de monitoreo de las estadísticas de servicios.</c:v>
                </c:pt>
                <c:pt idx="39">
                  <c:v>Cantidad de empleados del grupo ocupacional 1 al 5  capacitados en la materia de Derecho de Autor</c:v>
                </c:pt>
                <c:pt idx="40">
                  <c:v>Cantidad de capacitaciones impartidas a empleados del grupo ocupacional 1 al 5 (capacitaciones epecializadas)</c:v>
                </c:pt>
                <c:pt idx="41">
                  <c:v>Porcentaje de cumplimento en el alcance de los indicadores de evaluaciones de desempeño institucional  (SISMAP)</c:v>
                </c:pt>
                <c:pt idx="42">
                  <c:v>Cantidad  de empleados del grupo ocupacional 3 al 5 impactados.</c:v>
                </c:pt>
                <c:pt idx="43">
                  <c:v>Cantidad de actividades de integración.</c:v>
                </c:pt>
                <c:pt idx="44">
                  <c:v>Cantidad de personal de ONDA por grupo ocupacional capacitado (especializaciones en derecho de autor).</c:v>
                </c:pt>
                <c:pt idx="46">
                  <c:v>Informe trimestral porcentaje de obras registradas. 
</c:v>
                </c:pt>
                <c:pt idx="47">
                  <c:v>Informe trimestral porcentaje de ejecución Plan de trabajo para mejorar el repositorio digital y físico de las obras registradas (Depósito legal).</c:v>
                </c:pt>
                <c:pt idx="49">
                  <c:v>Cantidad de instituciones públicas internacionales que colaboran con la ONDA.</c:v>
                </c:pt>
                <c:pt idx="50">
                  <c:v>Cantidad de instituciones privadas locales que colaboran con la ONDA.</c:v>
                </c:pt>
                <c:pt idx="51">
                  <c:v>Cantidad de alianzas estratégicas con universidades. </c:v>
                </c:pt>
                <c:pt idx="52">
                  <c:v>Cantidad de alianzas estratégicas con  Organizaciones internacionales, </c:v>
                </c:pt>
                <c:pt idx="53">
                  <c:v>Cantidad de acciones de cooperación internacional con entidades internacionales </c:v>
                </c:pt>
                <c:pt idx="54">
                  <c:v>Cantidad de plataformas digitales en colaboración con la ONDA. </c:v>
                </c:pt>
                <c:pt idx="55">
                  <c:v>Participación en eventos nacionales relacionados con los derechos de autor y la propiedad intelectual.</c:v>
                </c:pt>
                <c:pt idx="56">
                  <c:v>Participación en eventos internacionales relacionados con los derechos de autor y la propiedad intelectual.</c:v>
                </c:pt>
                <c:pt idx="57">
                  <c:v>Participación en ferias de sectores prodcutivos. </c:v>
                </c:pt>
                <c:pt idx="59">
                  <c:v>Cantidad servicios de Orientación y Asistencia Jurídica. (Informe trimestral)</c:v>
                </c:pt>
                <c:pt idx="60">
                  <c:v>Cantidad de Actos de Acuerdos logrados.</c:v>
                </c:pt>
                <c:pt idx="61">
                  <c:v>Cantidad de las Vistas Concilitorias. </c:v>
                </c:pt>
                <c:pt idx="62">
                  <c:v>Cantidad del servicio del Arbitraje.</c:v>
                </c:pt>
                <c:pt idx="64">
                  <c:v>Sociedades de Gestión Colectiva auditadas.</c:v>
                </c:pt>
                <c:pt idx="65">
                  <c:v>Actividades  de las  Sociedades de Gestión  Colectiva con participación.</c:v>
                </c:pt>
                <c:pt idx="67">
                  <c:v>Cantidad de solicitudes a TIC atendidas</c:v>
                </c:pt>
                <c:pt idx="68">
                  <c:v>Implementación de plataformas digitales eficientes para la gestión y registro de derechos de autor.</c:v>
                </c:pt>
                <c:pt idx="69">
                  <c:v>Cantidad  de servicios incrementados en el portal Gob.do. </c:v>
                </c:pt>
                <c:pt idx="70">
                  <c:v>Cantidad  servicios de información en plataformas digitales y servicios móviles. </c:v>
                </c:pt>
                <c:pt idx="72">
                  <c:v>Cantidad de seminiarios en la zona Norte. </c:v>
                </c:pt>
                <c:pt idx="73">
                  <c:v>Ejecución de talleres en ONDA zona Norte.</c:v>
                </c:pt>
                <c:pt idx="74">
                  <c:v>Cantidad de eventos en la zona Norte. </c:v>
                </c:pt>
              </c:strCache>
            </c:strRef>
          </c:cat>
          <c:val>
            <c:numRef>
              <c:extLst>
                <c:ext xmlns:c15="http://schemas.microsoft.com/office/drawing/2012/chart" uri="{02D57815-91ED-43cb-92C2-25804820EDAC}">
                  <c15:fullRef>
                    <c15:sqref>'Matriz de datos'!$F$5:$F$88</c15:sqref>
                  </c15:fullRef>
                </c:ext>
              </c:extLst>
              <c:f>('Matriz de datos'!$F$6:$F$7,'Matriz de datos'!$F$9:$F$23,'Matriz de datos'!$F$25:$F$33,'Matriz de datos'!$F$35:$F$36,'Matriz de datos'!$F$38:$F$42,'Matriz de datos'!$F$44,'Matriz de datos'!$F$46,'Matriz de datos'!$F$48:$F$51,'Matriz de datos'!$F$53:$F$88)</c:f>
              <c:numCache>
                <c:formatCode>0%</c:formatCode>
                <c:ptCount val="75"/>
                <c:pt idx="0">
                  <c:v>1</c:v>
                </c:pt>
                <c:pt idx="1">
                  <c:v>1</c:v>
                </c:pt>
                <c:pt idx="2">
                  <c:v>1</c:v>
                </c:pt>
                <c:pt idx="3">
                  <c:v>0.1</c:v>
                </c:pt>
                <c:pt idx="4">
                  <c:v>1</c:v>
                </c:pt>
                <c:pt idx="5">
                  <c:v>0.94478527607361962</c:v>
                </c:pt>
                <c:pt idx="6">
                  <c:v>1</c:v>
                </c:pt>
                <c:pt idx="7">
                  <c:v>0.1</c:v>
                </c:pt>
                <c:pt idx="8">
                  <c:v>1</c:v>
                </c:pt>
                <c:pt idx="9">
                  <c:v>1</c:v>
                </c:pt>
                <c:pt idx="10">
                  <c:v>1</c:v>
                </c:pt>
                <c:pt idx="11">
                  <c:v>1</c:v>
                </c:pt>
                <c:pt idx="12">
                  <c:v>1</c:v>
                </c:pt>
                <c:pt idx="13">
                  <c:v>1</c:v>
                </c:pt>
                <c:pt idx="14">
                  <c:v>0.75</c:v>
                </c:pt>
                <c:pt idx="15">
                  <c:v>1</c:v>
                </c:pt>
                <c:pt idx="16">
                  <c:v>1</c:v>
                </c:pt>
                <c:pt idx="17">
                  <c:v>0.90549999999999997</c:v>
                </c:pt>
                <c:pt idx="19">
                  <c:v>1</c:v>
                </c:pt>
                <c:pt idx="20">
                  <c:v>1</c:v>
                </c:pt>
                <c:pt idx="21">
                  <c:v>1</c:v>
                </c:pt>
                <c:pt idx="22">
                  <c:v>9.7560975609756101E-2</c:v>
                </c:pt>
                <c:pt idx="23">
                  <c:v>1</c:v>
                </c:pt>
                <c:pt idx="24">
                  <c:v>0.88732394366197187</c:v>
                </c:pt>
                <c:pt idx="26">
                  <c:v>1</c:v>
                </c:pt>
                <c:pt idx="28">
                  <c:v>0</c:v>
                </c:pt>
                <c:pt idx="29">
                  <c:v>1</c:v>
                </c:pt>
                <c:pt idx="30">
                  <c:v>1</c:v>
                </c:pt>
                <c:pt idx="31">
                  <c:v>1</c:v>
                </c:pt>
                <c:pt idx="35">
                  <c:v>1</c:v>
                </c:pt>
                <c:pt idx="36">
                  <c:v>1</c:v>
                </c:pt>
                <c:pt idx="37">
                  <c:v>1</c:v>
                </c:pt>
                <c:pt idx="38">
                  <c:v>1</c:v>
                </c:pt>
                <c:pt idx="39">
                  <c:v>1</c:v>
                </c:pt>
                <c:pt idx="40">
                  <c:v>1</c:v>
                </c:pt>
                <c:pt idx="41">
                  <c:v>0.95130000000000003</c:v>
                </c:pt>
                <c:pt idx="42">
                  <c:v>1</c:v>
                </c:pt>
                <c:pt idx="43">
                  <c:v>1</c:v>
                </c:pt>
                <c:pt idx="44">
                  <c:v>1</c:v>
                </c:pt>
                <c:pt idx="46">
                  <c:v>1</c:v>
                </c:pt>
                <c:pt idx="47">
                  <c:v>1</c:v>
                </c:pt>
                <c:pt idx="49">
                  <c:v>1</c:v>
                </c:pt>
                <c:pt idx="50">
                  <c:v>1</c:v>
                </c:pt>
                <c:pt idx="51">
                  <c:v>1</c:v>
                </c:pt>
                <c:pt idx="52">
                  <c:v>1</c:v>
                </c:pt>
                <c:pt idx="53">
                  <c:v>1</c:v>
                </c:pt>
                <c:pt idx="54">
                  <c:v>1</c:v>
                </c:pt>
                <c:pt idx="55">
                  <c:v>1</c:v>
                </c:pt>
                <c:pt idx="56">
                  <c:v>1</c:v>
                </c:pt>
                <c:pt idx="57">
                  <c:v>1</c:v>
                </c:pt>
                <c:pt idx="59">
                  <c:v>1</c:v>
                </c:pt>
                <c:pt idx="60">
                  <c:v>0</c:v>
                </c:pt>
                <c:pt idx="61">
                  <c:v>0</c:v>
                </c:pt>
                <c:pt idx="62">
                  <c:v>0</c:v>
                </c:pt>
                <c:pt idx="64">
                  <c:v>1</c:v>
                </c:pt>
                <c:pt idx="65">
                  <c:v>1</c:v>
                </c:pt>
                <c:pt idx="67">
                  <c:v>1</c:v>
                </c:pt>
                <c:pt idx="68">
                  <c:v>1</c:v>
                </c:pt>
                <c:pt idx="69">
                  <c:v>1</c:v>
                </c:pt>
                <c:pt idx="70">
                  <c:v>1</c:v>
                </c:pt>
                <c:pt idx="72">
                  <c:v>1</c:v>
                </c:pt>
                <c:pt idx="73">
                  <c:v>1</c:v>
                </c:pt>
                <c:pt idx="74">
                  <c:v>1</c:v>
                </c:pt>
              </c:numCache>
            </c:numRef>
          </c:val>
          <c:extLst>
            <c:ext xmlns:c16="http://schemas.microsoft.com/office/drawing/2014/chart" uri="{C3380CC4-5D6E-409C-BE32-E72D297353CC}">
              <c16:uniqueId val="{00000000-43F8-4B25-89FA-248D260B2FEE}"/>
            </c:ext>
          </c:extLst>
        </c:ser>
        <c:dLbls>
          <c:showLegendKey val="0"/>
          <c:showVal val="0"/>
          <c:showCatName val="0"/>
          <c:showSerName val="0"/>
          <c:showPercent val="0"/>
          <c:showBubbleSize val="0"/>
        </c:dLbls>
        <c:gapWidth val="182"/>
        <c:axId val="700956200"/>
        <c:axId val="700958000"/>
      </c:barChart>
      <c:catAx>
        <c:axId val="700956200"/>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DO"/>
          </a:p>
        </c:txPr>
        <c:crossAx val="700958000"/>
        <c:crosses val="autoZero"/>
        <c:auto val="1"/>
        <c:lblAlgn val="ctr"/>
        <c:lblOffset val="100"/>
        <c:noMultiLvlLbl val="0"/>
      </c:catAx>
      <c:valAx>
        <c:axId val="700958000"/>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DO"/>
          </a:p>
        </c:txPr>
        <c:crossAx val="7009562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D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a:defRPr sz="1400" b="1" i="0" u="none" strike="noStrike" kern="1200" spc="0" baseline="0">
                <a:solidFill>
                  <a:sysClr val="windowText" lastClr="000000"/>
                </a:solidFill>
                <a:latin typeface="+mn-lt"/>
                <a:ea typeface="+mn-ea"/>
                <a:cs typeface="+mn-cs"/>
              </a:defRPr>
            </a:pPr>
            <a:r>
              <a:rPr lang="en-US" sz="1400" b="1">
                <a:solidFill>
                  <a:sysClr val="windowText" lastClr="000000"/>
                </a:solidFill>
              </a:rPr>
              <a:t> Metas de los productos programados en el POA                                                             julio</a:t>
            </a:r>
            <a:r>
              <a:rPr lang="en-US" sz="1400" b="1" baseline="0">
                <a:solidFill>
                  <a:sysClr val="windowText" lastClr="000000"/>
                </a:solidFill>
              </a:rPr>
              <a:t>-septiembre</a:t>
            </a:r>
            <a:r>
              <a:rPr lang="en-US" sz="1400" b="1">
                <a:solidFill>
                  <a:sysClr val="windowText" lastClr="000000"/>
                </a:solidFill>
              </a:rPr>
              <a:t> 2025 </a:t>
            </a:r>
          </a:p>
        </c:rich>
      </c:tx>
      <c:layout>
        <c:manualLayout>
          <c:xMode val="edge"/>
          <c:yMode val="edge"/>
          <c:x val="0.14135275144034937"/>
          <c:y val="3.0252567640916939E-2"/>
        </c:manualLayout>
      </c:layout>
      <c:overlay val="0"/>
      <c:spPr>
        <a:noFill/>
        <a:ln>
          <a:noFill/>
        </a:ln>
        <a:effectLst/>
      </c:sp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2.976743749973448E-2"/>
          <c:y val="0.14278632669323923"/>
          <c:w val="0.89382312487483984"/>
          <c:h val="0.78766572790830758"/>
        </c:manualLayout>
      </c:layout>
      <c:bar3DChart>
        <c:barDir val="col"/>
        <c:grouping val="standard"/>
        <c:varyColors val="0"/>
        <c:ser>
          <c:idx val="2"/>
          <c:order val="0"/>
          <c:invertIfNegative val="0"/>
          <c:dPt>
            <c:idx val="0"/>
            <c:invertIfNegative val="0"/>
            <c:bubble3D val="0"/>
            <c:spPr>
              <a:solidFill>
                <a:srgbClr val="0070C0"/>
              </a:solidFill>
            </c:spPr>
            <c:extLst>
              <c:ext xmlns:c16="http://schemas.microsoft.com/office/drawing/2014/chart" uri="{C3380CC4-5D6E-409C-BE32-E72D297353CC}">
                <c16:uniqueId val="{00000001-7984-47B4-862E-6A5CA95408C4}"/>
              </c:ext>
            </c:extLst>
          </c:dPt>
          <c:dPt>
            <c:idx val="1"/>
            <c:invertIfNegative val="0"/>
            <c:bubble3D val="0"/>
            <c:spPr>
              <a:solidFill>
                <a:srgbClr val="00B0F0"/>
              </a:solidFill>
            </c:spPr>
            <c:extLst>
              <c:ext xmlns:c16="http://schemas.microsoft.com/office/drawing/2014/chart" uri="{C3380CC4-5D6E-409C-BE32-E72D297353CC}">
                <c16:uniqueId val="{00000003-7984-47B4-862E-6A5CA95408C4}"/>
              </c:ext>
            </c:extLst>
          </c:dPt>
          <c:dLbls>
            <c:dLbl>
              <c:idx val="0"/>
              <c:layout>
                <c:manualLayout>
                  <c:x val="-1.116278906240043E-2"/>
                  <c:y val="0.12813537613853165"/>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984-47B4-862E-6A5CA95408C4}"/>
                </c:ext>
              </c:extLst>
            </c:dLbl>
            <c:dLbl>
              <c:idx val="1"/>
              <c:layout>
                <c:manualLayout>
                  <c:x val="1.116278906240043E-2"/>
                  <c:y val="0.10154124146827036"/>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7984-47B4-862E-6A5CA95408C4}"/>
                </c:ext>
              </c:extLst>
            </c:dLbl>
            <c:spPr>
              <a:noFill/>
              <a:ln>
                <a:noFill/>
              </a:ln>
              <a:effectLst/>
            </c:spPr>
            <c:txPr>
              <a:bodyPr wrap="square" lIns="38100" tIns="19050" rIns="38100" bIns="19050" anchor="ctr">
                <a:spAutoFit/>
              </a:bodyPr>
              <a:lstStyle/>
              <a:p>
                <a:pPr>
                  <a:defRPr sz="1400" b="1"/>
                </a:pPr>
                <a:endParaRPr lang="es-DO"/>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'Matriz de datos'!$C$93:$C$94</c:f>
              <c:strCache>
                <c:ptCount val="2"/>
                <c:pt idx="0">
                  <c:v>Metas programadas</c:v>
                </c:pt>
                <c:pt idx="1">
                  <c:v>Metas ejecutadas</c:v>
                </c:pt>
              </c:strCache>
            </c:strRef>
          </c:cat>
          <c:val>
            <c:numRef>
              <c:f>'Matriz de datos'!$D$93:$D$94</c:f>
              <c:numCache>
                <c:formatCode>General</c:formatCode>
                <c:ptCount val="2"/>
                <c:pt idx="0">
                  <c:v>68</c:v>
                </c:pt>
                <c:pt idx="1">
                  <c:v>64</c:v>
                </c:pt>
              </c:numCache>
            </c:numRef>
          </c:val>
          <c:extLst>
            <c:ext xmlns:c16="http://schemas.microsoft.com/office/drawing/2014/chart" uri="{C3380CC4-5D6E-409C-BE32-E72D297353CC}">
              <c16:uniqueId val="{00000004-7984-47B4-862E-6A5CA95408C4}"/>
            </c:ext>
          </c:extLst>
        </c:ser>
        <c:dLbls>
          <c:showLegendKey val="0"/>
          <c:showVal val="1"/>
          <c:showCatName val="0"/>
          <c:showSerName val="0"/>
          <c:showPercent val="0"/>
          <c:showBubbleSize val="0"/>
        </c:dLbls>
        <c:gapWidth val="219"/>
        <c:shape val="box"/>
        <c:axId val="560992336"/>
        <c:axId val="560998816"/>
        <c:axId val="503632312"/>
      </c:bar3DChart>
      <c:catAx>
        <c:axId val="5609923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es-DO"/>
          </a:p>
        </c:txPr>
        <c:crossAx val="560998816"/>
        <c:crosses val="autoZero"/>
        <c:auto val="1"/>
        <c:lblAlgn val="ctr"/>
        <c:lblOffset val="100"/>
        <c:noMultiLvlLbl val="0"/>
      </c:catAx>
      <c:valAx>
        <c:axId val="560998816"/>
        <c:scaling>
          <c:orientation val="minMax"/>
          <c:min val="10"/>
        </c:scaling>
        <c:delete val="1"/>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crossAx val="560992336"/>
        <c:crosses val="autoZero"/>
        <c:crossBetween val="between"/>
        <c:majorUnit val="1"/>
        <c:minorUnit val="0.25"/>
      </c:valAx>
      <c:serAx>
        <c:axId val="503632312"/>
        <c:scaling>
          <c:orientation val="minMax"/>
        </c:scaling>
        <c:delete val="1"/>
        <c:axPos val="b"/>
        <c:majorTickMark val="out"/>
        <c:minorTickMark val="none"/>
        <c:tickLblPos val="nextTo"/>
        <c:crossAx val="560998816"/>
        <c:crosses val="autoZero"/>
      </c:serAx>
      <c:spPr>
        <a:noFill/>
      </c:spPr>
    </c:plotArea>
    <c:plotVisOnly val="1"/>
    <c:dispBlanksAs val="gap"/>
    <c:showDLblsOverMax val="0"/>
    <c:extLst/>
  </c:chart>
  <c:spPr>
    <a:gradFill>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ln w="9525" cap="flat" cmpd="sng" algn="ctr">
      <a:gradFill>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round/>
    </a:ln>
    <a:effectLst/>
  </c:spPr>
  <c:txPr>
    <a:bodyPr/>
    <a:lstStyle/>
    <a:p>
      <a:pPr>
        <a:defRPr/>
      </a:pPr>
      <a:endParaRPr lang="es-D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ysClr val="windowText" lastClr="000000"/>
                </a:solidFill>
                <a:latin typeface="+mn-lt"/>
                <a:ea typeface="+mn-ea"/>
                <a:cs typeface="+mn-cs"/>
              </a:defRPr>
            </a:pPr>
            <a:r>
              <a:rPr lang="es-DO" b="1">
                <a:solidFill>
                  <a:sysClr val="windowText" lastClr="000000"/>
                </a:solidFill>
              </a:rPr>
              <a:t>Porcentaje nivel de eficiencia actividades ejecutadas trimestre enero-marzo 2025.</a:t>
            </a:r>
          </a:p>
        </c:rich>
      </c:tx>
      <c:overlay val="0"/>
      <c:spPr>
        <a:noFill/>
        <a:ln>
          <a:noFill/>
        </a:ln>
        <a:effectLst/>
      </c:spPr>
      <c:txPr>
        <a:bodyPr rot="0" spcFirstLastPara="1" vertOverflow="ellipsis" vert="horz" wrap="square" anchor="ctr" anchorCtr="1"/>
        <a:lstStyle/>
        <a:p>
          <a:pPr>
            <a:defRPr sz="1400" b="1" i="0" u="none" strike="noStrike" kern="1200" spc="0" baseline="0">
              <a:solidFill>
                <a:sysClr val="windowText" lastClr="000000"/>
              </a:solidFill>
              <a:latin typeface="+mn-lt"/>
              <a:ea typeface="+mn-ea"/>
              <a:cs typeface="+mn-cs"/>
            </a:defRPr>
          </a:pPr>
          <a:endParaRPr lang="es-DO"/>
        </a:p>
      </c:txPr>
    </c:title>
    <c:autoTitleDeleted val="0"/>
    <c:plotArea>
      <c:layout/>
      <c:doughnutChart>
        <c:varyColors val="1"/>
        <c:ser>
          <c:idx val="0"/>
          <c:order val="0"/>
          <c:spPr>
            <a:solidFill>
              <a:srgbClr val="002060"/>
            </a:solidFill>
          </c:spPr>
          <c:dPt>
            <c:idx val="0"/>
            <c:bubble3D val="0"/>
            <c:spPr>
              <a:solidFill>
                <a:srgbClr val="002060"/>
              </a:solidFill>
              <a:ln w="19050">
                <a:solidFill>
                  <a:schemeClr val="lt1"/>
                </a:solidFill>
              </a:ln>
              <a:effectLst/>
            </c:spPr>
            <c:extLst>
              <c:ext xmlns:c16="http://schemas.microsoft.com/office/drawing/2014/chart" uri="{C3380CC4-5D6E-409C-BE32-E72D297353CC}">
                <c16:uniqueId val="{00000001-E030-4B8E-BD4F-1CA50964C520}"/>
              </c:ext>
            </c:extLst>
          </c:dPt>
          <c:dPt>
            <c:idx val="1"/>
            <c:bubble3D val="0"/>
            <c:spPr>
              <a:solidFill>
                <a:srgbClr val="00B0F0"/>
              </a:solidFill>
              <a:ln w="19050">
                <a:solidFill>
                  <a:schemeClr val="lt1"/>
                </a:solidFill>
              </a:ln>
              <a:effectLst/>
            </c:spPr>
            <c:extLst>
              <c:ext xmlns:c16="http://schemas.microsoft.com/office/drawing/2014/chart" uri="{C3380CC4-5D6E-409C-BE32-E72D297353CC}">
                <c16:uniqueId val="{00000003-E030-4B8E-BD4F-1CA50964C520}"/>
              </c:ext>
            </c:extLst>
          </c:dPt>
          <c:dLbls>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bg1"/>
                    </a:solidFill>
                    <a:latin typeface="+mn-lt"/>
                    <a:ea typeface="+mn-ea"/>
                    <a:cs typeface="+mn-cs"/>
                  </a:defRPr>
                </a:pPr>
                <a:endParaRPr lang="es-DO"/>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'Matriz de datos'!$O$9:$O$10</c:f>
              <c:strCache>
                <c:ptCount val="2"/>
                <c:pt idx="0">
                  <c:v>Nivel de eficiencia</c:v>
                </c:pt>
                <c:pt idx="1">
                  <c:v>Nivel de incumplimiento</c:v>
                </c:pt>
              </c:strCache>
            </c:strRef>
          </c:cat>
          <c:val>
            <c:numRef>
              <c:f>'Matriz de datos'!$P$9:$P$10</c:f>
              <c:numCache>
                <c:formatCode>0%</c:formatCode>
                <c:ptCount val="2"/>
                <c:pt idx="0">
                  <c:v>0.89</c:v>
                </c:pt>
                <c:pt idx="1">
                  <c:v>0.11</c:v>
                </c:pt>
              </c:numCache>
            </c:numRef>
          </c:val>
          <c:extLst>
            <c:ext xmlns:c16="http://schemas.microsoft.com/office/drawing/2014/chart" uri="{C3380CC4-5D6E-409C-BE32-E72D297353CC}">
              <c16:uniqueId val="{00000004-E030-4B8E-BD4F-1CA50964C520}"/>
            </c:ext>
          </c:extLst>
        </c:ser>
        <c:dLbls>
          <c:showLegendKey val="0"/>
          <c:showVal val="0"/>
          <c:showCatName val="0"/>
          <c:showSerName val="0"/>
          <c:showPercent val="0"/>
          <c:showBubbleSize val="0"/>
          <c:showLeaderLines val="1"/>
        </c:dLbls>
        <c:firstSliceAng val="0"/>
        <c:holeSize val="75"/>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gradFill flip="none" rotWithShape="1">
      <a:gsLst>
        <a:gs pos="0">
          <a:schemeClr val="accent5">
            <a:lumMod val="5000"/>
            <a:lumOff val="95000"/>
          </a:schemeClr>
        </a:gs>
        <a:gs pos="74000">
          <a:schemeClr val="accent5">
            <a:lumMod val="45000"/>
            <a:lumOff val="55000"/>
          </a:schemeClr>
        </a:gs>
        <a:gs pos="83000">
          <a:schemeClr val="accent5">
            <a:lumMod val="45000"/>
            <a:lumOff val="55000"/>
          </a:schemeClr>
        </a:gs>
        <a:gs pos="100000">
          <a:schemeClr val="accent5">
            <a:lumMod val="30000"/>
            <a:lumOff val="70000"/>
          </a:schemeClr>
        </a:gs>
      </a:gsLst>
      <a:lin ang="5400000" scaled="1"/>
      <a:tileRect/>
    </a:gradFill>
    <a:ln w="9525" cap="flat" cmpd="sng" algn="ctr">
      <a:solidFill>
        <a:schemeClr val="tx1">
          <a:lumMod val="15000"/>
          <a:lumOff val="85000"/>
        </a:schemeClr>
      </a:solidFill>
      <a:round/>
    </a:ln>
    <a:effectLst/>
  </c:spPr>
  <c:txPr>
    <a:bodyPr/>
    <a:lstStyle/>
    <a:p>
      <a:pPr>
        <a:defRPr/>
      </a:pPr>
      <a:endParaRPr lang="es-D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200"/>
              <a:t>Ejecución  trimestre julio-septiembre 2025</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DO"/>
        </a:p>
      </c:txPr>
    </c:title>
    <c:autoTitleDeleted val="0"/>
    <c:plotArea>
      <c:layout>
        <c:manualLayout>
          <c:layoutTarget val="inner"/>
          <c:xMode val="edge"/>
          <c:yMode val="edge"/>
          <c:x val="0.49334601891054197"/>
          <c:y val="2.8347977835232449E-2"/>
          <c:w val="0.49285279415355832"/>
          <c:h val="0.94176757903684361"/>
        </c:manualLayout>
      </c:layout>
      <c:barChart>
        <c:barDir val="bar"/>
        <c:grouping val="clustered"/>
        <c:varyColors val="0"/>
        <c:ser>
          <c:idx val="0"/>
          <c:order val="0"/>
          <c:tx>
            <c:strRef>
              <c:f>'Matriz de datos'!$F$1:$F$4</c:f>
              <c:strCache>
                <c:ptCount val="4"/>
                <c:pt idx="3">
                  <c:v>% ejecución</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D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'Matriz de datos'!$C$5:$C$88</c15:sqref>
                  </c15:fullRef>
                </c:ext>
              </c:extLst>
              <c:f>('Matriz de datos'!$C$6:$C$7,'Matriz de datos'!$C$9:$C$23,'Matriz de datos'!$C$25:$C$33,'Matriz de datos'!$C$35:$C$36,'Matriz de datos'!$C$38:$C$42,'Matriz de datos'!$C$44,'Matriz de datos'!$C$46,'Matriz de datos'!$C$48:$C$51,'Matriz de datos'!$C$53:$C$88)</c:f>
              <c:strCache>
                <c:ptCount val="75"/>
                <c:pt idx="0">
                  <c:v>Porcentaje trimestral de encuestas de satisfacción al cliente.</c:v>
                </c:pt>
                <c:pt idx="1">
                  <c:v>Cumplimiento tiempos de respuesta en los trámites de registros.</c:v>
                </c:pt>
                <c:pt idx="2">
                  <c:v>Cantidad de personas capacitadas por el servicio del Centro de Capacitación</c:v>
                </c:pt>
                <c:pt idx="3">
                  <c:v>Diseño y ejecución del observatorio de la ley derecho  de autor digital</c:v>
                </c:pt>
                <c:pt idx="4">
                  <c:v>Cantidad de nuevas acciones formativas para el derecho de autor.
(Diseñar programa  trimestral de capacitaciòn para personal tècnico y actores del ecosistema).</c:v>
                </c:pt>
                <c:pt idx="5">
                  <c:v>Cantidad de personas impactadas del sector. </c:v>
                </c:pt>
                <c:pt idx="6">
                  <c:v>Cantidad de capacitaciones para industrias creativas.</c:v>
                </c:pt>
                <c:pt idx="7">
                  <c:v>Plataforma educativa.</c:v>
                </c:pt>
                <c:pt idx="8">
                  <c:v>Cantidad de Creadores de contenido capacitado</c:v>
                </c:pt>
                <c:pt idx="9">
                  <c:v>Cantidad de empresas capacitadas. </c:v>
                </c:pt>
                <c:pt idx="10">
                  <c:v>Mujeres impactadas</c:v>
                </c:pt>
                <c:pt idx="11">
                  <c:v>Hombres impactados</c:v>
                </c:pt>
                <c:pt idx="12">
                  <c:v> Jóvenes  impactados</c:v>
                </c:pt>
                <c:pt idx="13">
                  <c:v>Cantidad de instituciones impactadas que tiene incidencias en las industrias creativas y culturales</c:v>
                </c:pt>
                <c:pt idx="14">
                  <c:v>Cantidad de capacitaciones sobre la ley de derecho de autor a personal técnico de instituciones públicas que tiene incidencias en las industrias creativas </c:v>
                </c:pt>
                <c:pt idx="15">
                  <c:v>Cantidad de servidores públicos capacitados.</c:v>
                </c:pt>
                <c:pt idx="16">
                  <c:v>Cantidad de ciudadanos impactados con participación eventos abiertos y masivos </c:v>
                </c:pt>
                <c:pt idx="17">
                  <c:v>Porcentaje de cumplimiento Plan Anual de Compras.  </c:v>
                </c:pt>
                <c:pt idx="19">
                  <c:v>Interacciones en publicaciones digitales.</c:v>
                </c:pt>
                <c:pt idx="20">
                  <c:v>Cantidad de notas de prensa. </c:v>
                </c:pt>
                <c:pt idx="21">
                  <c:v>Cantidad de post en las redes sociales.</c:v>
                </c:pt>
                <c:pt idx="22">
                  <c:v>Cantidad de suscriptores a canal de YouTube.</c:v>
                </c:pt>
                <c:pt idx="23">
                  <c:v>Publicación trimestral de boletín de actividades de la ONDA.</c:v>
                </c:pt>
                <c:pt idx="24">
                  <c:v>Cantidad de publicaciones realizadas.</c:v>
                </c:pt>
                <c:pt idx="26">
                  <c:v>Cantidad de solitudes de transporte atendidas.</c:v>
                </c:pt>
                <c:pt idx="28">
                  <c:v>Cantidad de operativos para detectar casos de piraterias.</c:v>
                </c:pt>
                <c:pt idx="29">
                  <c:v>Cantidad de servicios de registro de sujetos obligados.</c:v>
                </c:pt>
                <c:pt idx="30">
                  <c:v>Cantidad  de inspecciones de parte y oficio.</c:v>
                </c:pt>
                <c:pt idx="31">
                  <c:v>Personal  de inspectoría capacitado  para combatir la piratería  y el uso ilegal de obras protegidas.</c:v>
                </c:pt>
                <c:pt idx="35">
                  <c:v>Cantidad  de informes autoevaluación del modelo CAF </c:v>
                </c:pt>
                <c:pt idx="36">
                  <c:v>Cantidad de informes trimestral de cumplimiento de las NOBACI</c:v>
                </c:pt>
                <c:pt idx="37">
                  <c:v>Elaboración trimestral de informes de seguimiento POA</c:v>
                </c:pt>
                <c:pt idx="38">
                  <c:v>Cantidad de  Informes trimestral de monitoreo de las estadísticas de servicios.</c:v>
                </c:pt>
                <c:pt idx="39">
                  <c:v>Cantidad de empleados del grupo ocupacional 1 al 5  capacitados en la materia de Derecho de Autor</c:v>
                </c:pt>
                <c:pt idx="40">
                  <c:v>Cantidad de capacitaciones impartidas a empleados del grupo ocupacional 1 al 5 (capacitaciones epecializadas)</c:v>
                </c:pt>
                <c:pt idx="41">
                  <c:v>Porcentaje de cumplimento en el alcance de los indicadores de evaluaciones de desempeño institucional  (SISMAP)</c:v>
                </c:pt>
                <c:pt idx="42">
                  <c:v>Cantidad  de empleados del grupo ocupacional 3 al 5 impactados.</c:v>
                </c:pt>
                <c:pt idx="43">
                  <c:v>Cantidad de actividades de integración.</c:v>
                </c:pt>
                <c:pt idx="44">
                  <c:v>Cantidad de personal de ONDA por grupo ocupacional capacitado (especializaciones en derecho de autor).</c:v>
                </c:pt>
                <c:pt idx="46">
                  <c:v>Informe trimestral porcentaje de obras registradas. 
</c:v>
                </c:pt>
                <c:pt idx="47">
                  <c:v>Informe trimestral porcentaje de ejecución Plan de trabajo para mejorar el repositorio digital y físico de las obras registradas (Depósito legal).</c:v>
                </c:pt>
                <c:pt idx="49">
                  <c:v>Cantidad de instituciones públicas internacionales que colaboran con la ONDA.</c:v>
                </c:pt>
                <c:pt idx="50">
                  <c:v>Cantidad de instituciones privadas locales que colaboran con la ONDA.</c:v>
                </c:pt>
                <c:pt idx="51">
                  <c:v>Cantidad de alianzas estratégicas con universidades. </c:v>
                </c:pt>
                <c:pt idx="52">
                  <c:v>Cantidad de alianzas estratégicas con  Organizaciones internacionales, </c:v>
                </c:pt>
                <c:pt idx="53">
                  <c:v>Cantidad de acciones de cooperación internacional con entidades internacionales </c:v>
                </c:pt>
                <c:pt idx="54">
                  <c:v>Cantidad de plataformas digitales en colaboración con la ONDA. </c:v>
                </c:pt>
                <c:pt idx="55">
                  <c:v>Participación en eventos nacionales relacionados con los derechos de autor y la propiedad intelectual.</c:v>
                </c:pt>
                <c:pt idx="56">
                  <c:v>Participación en eventos internacionales relacionados con los derechos de autor y la propiedad intelectual.</c:v>
                </c:pt>
                <c:pt idx="57">
                  <c:v>Participación en ferias de sectores prodcutivos. </c:v>
                </c:pt>
                <c:pt idx="59">
                  <c:v>Cantidad servicios de Orientación y Asistencia Jurídica. (Informe trimestral)</c:v>
                </c:pt>
                <c:pt idx="60">
                  <c:v>Cantidad de Actos de Acuerdos logrados.</c:v>
                </c:pt>
                <c:pt idx="61">
                  <c:v>Cantidad de las Vistas Concilitorias. </c:v>
                </c:pt>
                <c:pt idx="62">
                  <c:v>Cantidad del servicio del Arbitraje.</c:v>
                </c:pt>
                <c:pt idx="64">
                  <c:v>Sociedades de Gestión Colectiva auditadas.</c:v>
                </c:pt>
                <c:pt idx="65">
                  <c:v>Actividades  de las  Sociedades de Gestión  Colectiva con participación.</c:v>
                </c:pt>
                <c:pt idx="67">
                  <c:v>Cantidad de solicitudes a TIC atendidas</c:v>
                </c:pt>
                <c:pt idx="68">
                  <c:v>Implementación de plataformas digitales eficientes para la gestión y registro de derechos de autor.</c:v>
                </c:pt>
                <c:pt idx="69">
                  <c:v>Cantidad  de servicios incrementados en el portal Gob.do. </c:v>
                </c:pt>
                <c:pt idx="70">
                  <c:v>Cantidad  servicios de información en plataformas digitales y servicios móviles. </c:v>
                </c:pt>
                <c:pt idx="72">
                  <c:v>Cantidad de seminiarios en la zona Norte. </c:v>
                </c:pt>
                <c:pt idx="73">
                  <c:v>Ejecución de talleres en ONDA zona Norte.</c:v>
                </c:pt>
                <c:pt idx="74">
                  <c:v>Cantidad de eventos en la zona Norte. </c:v>
                </c:pt>
              </c:strCache>
            </c:strRef>
          </c:cat>
          <c:val>
            <c:numRef>
              <c:extLst>
                <c:ext xmlns:c15="http://schemas.microsoft.com/office/drawing/2012/chart" uri="{02D57815-91ED-43cb-92C2-25804820EDAC}">
                  <c15:fullRef>
                    <c15:sqref>'Matriz de datos'!$F$5:$F$88</c15:sqref>
                  </c15:fullRef>
                </c:ext>
              </c:extLst>
              <c:f>('Matriz de datos'!$F$6:$F$7,'Matriz de datos'!$F$9:$F$23,'Matriz de datos'!$F$25:$F$33,'Matriz de datos'!$F$35:$F$36,'Matriz de datos'!$F$38:$F$42,'Matriz de datos'!$F$44,'Matriz de datos'!$F$46,'Matriz de datos'!$F$48:$F$51,'Matriz de datos'!$F$53:$F$88)</c:f>
              <c:numCache>
                <c:formatCode>0%</c:formatCode>
                <c:ptCount val="75"/>
                <c:pt idx="0">
                  <c:v>1</c:v>
                </c:pt>
                <c:pt idx="1">
                  <c:v>1</c:v>
                </c:pt>
                <c:pt idx="2">
                  <c:v>1</c:v>
                </c:pt>
                <c:pt idx="3">
                  <c:v>0.1</c:v>
                </c:pt>
                <c:pt idx="4">
                  <c:v>1</c:v>
                </c:pt>
                <c:pt idx="5">
                  <c:v>0.94478527607361962</c:v>
                </c:pt>
                <c:pt idx="6">
                  <c:v>1</c:v>
                </c:pt>
                <c:pt idx="7">
                  <c:v>0.1</c:v>
                </c:pt>
                <c:pt idx="8">
                  <c:v>1</c:v>
                </c:pt>
                <c:pt idx="9">
                  <c:v>1</c:v>
                </c:pt>
                <c:pt idx="10">
                  <c:v>1</c:v>
                </c:pt>
                <c:pt idx="11">
                  <c:v>1</c:v>
                </c:pt>
                <c:pt idx="12">
                  <c:v>1</c:v>
                </c:pt>
                <c:pt idx="13">
                  <c:v>1</c:v>
                </c:pt>
                <c:pt idx="14">
                  <c:v>0.75</c:v>
                </c:pt>
                <c:pt idx="15">
                  <c:v>1</c:v>
                </c:pt>
                <c:pt idx="16">
                  <c:v>1</c:v>
                </c:pt>
                <c:pt idx="17">
                  <c:v>0.90549999999999997</c:v>
                </c:pt>
                <c:pt idx="19">
                  <c:v>1</c:v>
                </c:pt>
                <c:pt idx="20">
                  <c:v>1</c:v>
                </c:pt>
                <c:pt idx="21">
                  <c:v>1</c:v>
                </c:pt>
                <c:pt idx="22">
                  <c:v>9.7560975609756101E-2</c:v>
                </c:pt>
                <c:pt idx="23">
                  <c:v>1</c:v>
                </c:pt>
                <c:pt idx="24">
                  <c:v>0.88732394366197187</c:v>
                </c:pt>
                <c:pt idx="26">
                  <c:v>1</c:v>
                </c:pt>
                <c:pt idx="28">
                  <c:v>0</c:v>
                </c:pt>
                <c:pt idx="29">
                  <c:v>1</c:v>
                </c:pt>
                <c:pt idx="30">
                  <c:v>1</c:v>
                </c:pt>
                <c:pt idx="31">
                  <c:v>1</c:v>
                </c:pt>
                <c:pt idx="35">
                  <c:v>1</c:v>
                </c:pt>
                <c:pt idx="36">
                  <c:v>1</c:v>
                </c:pt>
                <c:pt idx="37">
                  <c:v>1</c:v>
                </c:pt>
                <c:pt idx="38">
                  <c:v>1</c:v>
                </c:pt>
                <c:pt idx="39">
                  <c:v>1</c:v>
                </c:pt>
                <c:pt idx="40">
                  <c:v>1</c:v>
                </c:pt>
                <c:pt idx="41">
                  <c:v>0.95130000000000003</c:v>
                </c:pt>
                <c:pt idx="42">
                  <c:v>1</c:v>
                </c:pt>
                <c:pt idx="43">
                  <c:v>1</c:v>
                </c:pt>
                <c:pt idx="44">
                  <c:v>1</c:v>
                </c:pt>
                <c:pt idx="46">
                  <c:v>1</c:v>
                </c:pt>
                <c:pt idx="47">
                  <c:v>1</c:v>
                </c:pt>
                <c:pt idx="49">
                  <c:v>1</c:v>
                </c:pt>
                <c:pt idx="50">
                  <c:v>1</c:v>
                </c:pt>
                <c:pt idx="51">
                  <c:v>1</c:v>
                </c:pt>
                <c:pt idx="52">
                  <c:v>1</c:v>
                </c:pt>
                <c:pt idx="53">
                  <c:v>1</c:v>
                </c:pt>
                <c:pt idx="54">
                  <c:v>1</c:v>
                </c:pt>
                <c:pt idx="55">
                  <c:v>1</c:v>
                </c:pt>
                <c:pt idx="56">
                  <c:v>1</c:v>
                </c:pt>
                <c:pt idx="57">
                  <c:v>1</c:v>
                </c:pt>
                <c:pt idx="59">
                  <c:v>1</c:v>
                </c:pt>
                <c:pt idx="60">
                  <c:v>0</c:v>
                </c:pt>
                <c:pt idx="61">
                  <c:v>0</c:v>
                </c:pt>
                <c:pt idx="62">
                  <c:v>0</c:v>
                </c:pt>
                <c:pt idx="64">
                  <c:v>1</c:v>
                </c:pt>
                <c:pt idx="65">
                  <c:v>1</c:v>
                </c:pt>
                <c:pt idx="67">
                  <c:v>1</c:v>
                </c:pt>
                <c:pt idx="68">
                  <c:v>1</c:v>
                </c:pt>
                <c:pt idx="69">
                  <c:v>1</c:v>
                </c:pt>
                <c:pt idx="70">
                  <c:v>1</c:v>
                </c:pt>
                <c:pt idx="72">
                  <c:v>1</c:v>
                </c:pt>
                <c:pt idx="73">
                  <c:v>1</c:v>
                </c:pt>
                <c:pt idx="74">
                  <c:v>1</c:v>
                </c:pt>
              </c:numCache>
            </c:numRef>
          </c:val>
          <c:extLst>
            <c:ext xmlns:c16="http://schemas.microsoft.com/office/drawing/2014/chart" uri="{C3380CC4-5D6E-409C-BE32-E72D297353CC}">
              <c16:uniqueId val="{00000000-2F5B-447F-9CDD-3112BF0203F0}"/>
            </c:ext>
          </c:extLst>
        </c:ser>
        <c:dLbls>
          <c:showLegendKey val="0"/>
          <c:showVal val="0"/>
          <c:showCatName val="0"/>
          <c:showSerName val="0"/>
          <c:showPercent val="0"/>
          <c:showBubbleSize val="0"/>
        </c:dLbls>
        <c:gapWidth val="182"/>
        <c:axId val="700956200"/>
        <c:axId val="700958000"/>
      </c:barChart>
      <c:catAx>
        <c:axId val="700956200"/>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s-DO"/>
          </a:p>
        </c:txPr>
        <c:crossAx val="700958000"/>
        <c:crosses val="autoZero"/>
        <c:auto val="1"/>
        <c:lblAlgn val="ctr"/>
        <c:lblOffset val="100"/>
        <c:noMultiLvlLbl val="0"/>
      </c:catAx>
      <c:valAx>
        <c:axId val="700958000"/>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DO"/>
          </a:p>
        </c:txPr>
        <c:crossAx val="7009562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DO"/>
    </a:p>
  </c:txPr>
  <c:printSettings>
    <c:headerFooter/>
    <c:pageMargins b="0.75" l="0.7" r="0.7" t="0.75" header="0.3" footer="0.3"/>
    <c:pageSetup/>
  </c:printSettings>
</c:chartSpace>
</file>

<file path=xl/charts/chartEx1.xml><?xml version="1.0" encoding="utf-8"?>
<cx:chartSpace xmlns:a="http://schemas.openxmlformats.org/drawingml/2006/main" xmlns:r="http://schemas.openxmlformats.org/officeDocument/2006/relationships" xmlns:cx="http://schemas.microsoft.com/office/drawing/2014/chartex">
  <cx:chartData>
    <cx:data id="0">
      <cx:strDim type="cat">
        <cx:f>_xlchart.v2.1</cx:f>
      </cx:strDim>
      <cx:numDim type="val">
        <cx:f>_xlchart.v2.5</cx:f>
      </cx:numDim>
    </cx:data>
  </cx:chartData>
  <cx:chart>
    <cx:title pos="t" align="ctr" overlay="0">
      <cx:tx>
        <cx:txData>
          <cx:v>Calificación</cx:v>
        </cx:txData>
      </cx:tx>
      <cx:txPr>
        <a:bodyPr rot="0" spcFirstLastPara="1" vertOverflow="ellipsis" vert="horz" wrap="square" lIns="38100" tIns="19050" rIns="38100" bIns="19050" anchor="ctr" anchorCtr="1" compatLnSpc="0"/>
        <a:lstStyle/>
        <a:p>
          <a:pPr algn="ctr" rtl="0">
            <a:defRPr sz="1400" b="0" i="0" u="none" strike="noStrike" kern="1200" spc="0" baseline="0">
              <a:solidFill>
                <a:sysClr val="windowText" lastClr="000000">
                  <a:lumMod val="65000"/>
                  <a:lumOff val="35000"/>
                </a:sysClr>
              </a:solidFill>
              <a:latin typeface="+mn-lt"/>
              <a:ea typeface="+mn-ea"/>
              <a:cs typeface="+mn-cs"/>
            </a:defRPr>
          </a:pPr>
          <a:r>
            <a:rPr kumimoji="0" lang="en-US" sz="1400" b="0" i="0" u="none" strike="noStrike" kern="1200" cap="none" spc="0" normalizeH="0" baseline="0" noProof="0">
              <a:ln>
                <a:noFill/>
              </a:ln>
              <a:solidFill>
                <a:sysClr val="windowText" lastClr="000000">
                  <a:lumMod val="65000"/>
                  <a:lumOff val="35000"/>
                </a:sysClr>
              </a:solidFill>
              <a:effectLst/>
              <a:uLnTx/>
              <a:uFillTx/>
              <a:latin typeface="Calibri" panose="020F0502020204030204"/>
            </a:rPr>
            <a:t>Calificación</a:t>
          </a:r>
        </a:p>
      </cx:txPr>
    </cx:title>
    <cx:plotArea>
      <cx:plotAreaRegion>
        <cx:series layoutId="funnel" uniqueId="{8807B68C-5D6D-4709-AA93-3D443920671D}">
          <cx:tx>
            <cx:txData>
              <cx:f>_xlchart.v2.3</cx:f>
              <cx:v>Calificación</cx:v>
            </cx:txData>
          </cx:tx>
          <cx:dataLabels/>
          <cx:dataId val="0"/>
          <cx:layoutPr/>
        </cx:series>
      </cx:plotAreaRegion>
      <cx:axis id="1">
        <cx:catScaling/>
        <cx:tickLabels/>
      </cx:axis>
    </cx:plotArea>
  </cx:chart>
  <cx:spPr>
    <a:gradFill>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cx:spPr>
</cx: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withinLinear" id="14">
  <a:schemeClr val="accent1"/>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microsoft.com/office/2014/relationships/chartEx" Target="../charts/chartEx1.xml"/></Relationships>
</file>

<file path=xl/drawings/_rels/drawing2.xml.rels><?xml version="1.0" encoding="UTF-8" standalone="yes"?>
<Relationships xmlns="http://schemas.openxmlformats.org/package/2006/relationships"><Relationship Id="rId3" Type="http://schemas.openxmlformats.org/officeDocument/2006/relationships/chart" Target="../charts/chart5.xml"/><Relationship Id="rId2" Type="http://schemas.openxmlformats.org/officeDocument/2006/relationships/chart" Target="../charts/chart4.xml"/><Relationship Id="rId1" Type="http://schemas.openxmlformats.org/officeDocument/2006/relationships/image" Target="../media/image1.png"/><Relationship Id="rId4"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twoCellAnchor>
    <xdr:from>
      <xdr:col>1</xdr:col>
      <xdr:colOff>1649340</xdr:colOff>
      <xdr:row>100</xdr:row>
      <xdr:rowOff>640</xdr:rowOff>
    </xdr:from>
    <xdr:to>
      <xdr:col>6</xdr:col>
      <xdr:colOff>1363591</xdr:colOff>
      <xdr:row>127</xdr:row>
      <xdr:rowOff>104491</xdr:rowOff>
    </xdr:to>
    <xdr:graphicFrame macro="">
      <xdr:nvGraphicFramePr>
        <xdr:cNvPr id="2" name="Gráfico 1">
          <a:extLst>
            <a:ext uri="{FF2B5EF4-FFF2-40B4-BE49-F238E27FC236}">
              <a16:creationId xmlns:a16="http://schemas.microsoft.com/office/drawing/2014/main" id="{A2479A9D-A8CF-A822-F755-D2F1C252094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2658470</xdr:colOff>
      <xdr:row>98</xdr:row>
      <xdr:rowOff>71083</xdr:rowOff>
    </xdr:from>
    <xdr:to>
      <xdr:col>14</xdr:col>
      <xdr:colOff>828820</xdr:colOff>
      <xdr:row>127</xdr:row>
      <xdr:rowOff>163205</xdr:rowOff>
    </xdr:to>
    <xdr:graphicFrame macro="">
      <xdr:nvGraphicFramePr>
        <xdr:cNvPr id="5" name="Gráfico 4">
          <a:extLst>
            <a:ext uri="{FF2B5EF4-FFF2-40B4-BE49-F238E27FC236}">
              <a16:creationId xmlns:a16="http://schemas.microsoft.com/office/drawing/2014/main" id="{6E74F888-5F46-4C62-80D8-ADA5F9CA2C1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15</xdr:col>
      <xdr:colOff>753470</xdr:colOff>
      <xdr:row>91</xdr:row>
      <xdr:rowOff>28432</xdr:rowOff>
    </xdr:from>
    <xdr:to>
      <xdr:col>29</xdr:col>
      <xdr:colOff>440708</xdr:colOff>
      <xdr:row>161</xdr:row>
      <xdr:rowOff>99516</xdr:rowOff>
    </xdr:to>
    <xdr:graphicFrame macro="">
      <xdr:nvGraphicFramePr>
        <xdr:cNvPr id="7" name="Gráfico 6">
          <a:extLst>
            <a:ext uri="{FF2B5EF4-FFF2-40B4-BE49-F238E27FC236}">
              <a16:creationId xmlns:a16="http://schemas.microsoft.com/office/drawing/2014/main" id="{E925F686-129D-4178-915D-10B99663953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607039</xdr:colOff>
      <xdr:row>140</xdr:row>
      <xdr:rowOff>149556</xdr:rowOff>
    </xdr:from>
    <xdr:to>
      <xdr:col>10</xdr:col>
      <xdr:colOff>710821</xdr:colOff>
      <xdr:row>163</xdr:row>
      <xdr:rowOff>42649</xdr:rowOff>
    </xdr:to>
    <mc:AlternateContent xmlns:mc="http://schemas.openxmlformats.org/markup-compatibility/2006">
      <mc:Choice xmlns:cx2="http://schemas.microsoft.com/office/drawing/2015/10/21/chartex" Requires="cx2">
        <xdr:graphicFrame macro="">
          <xdr:nvGraphicFramePr>
            <xdr:cNvPr id="3" name="Gráfico 2">
              <a:extLst>
                <a:ext uri="{FF2B5EF4-FFF2-40B4-BE49-F238E27FC236}">
                  <a16:creationId xmlns:a16="http://schemas.microsoft.com/office/drawing/2014/main" id="{2EC3D246-2594-E2B3-23D0-7D96B5A95DEF}"/>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4"/>
            </a:graphicData>
          </a:graphic>
        </xdr:graphicFrame>
      </mc:Choice>
      <mc:Fallback>
        <xdr:sp macro="" textlink="">
          <xdr:nvSpPr>
            <xdr:cNvPr id="0" name=""/>
            <xdr:cNvSpPr>
              <a:spLocks noTextEdit="1"/>
            </xdr:cNvSpPr>
          </xdr:nvSpPr>
          <xdr:spPr>
            <a:xfrm>
              <a:off x="7075509" y="81481683"/>
              <a:ext cx="7268857" cy="4954138"/>
            </a:xfrm>
            <a:prstGeom prst="rect">
              <a:avLst/>
            </a:prstGeom>
            <a:solidFill>
              <a:prstClr val="white"/>
            </a:solidFill>
            <a:ln w="1">
              <a:solidFill>
                <a:prstClr val="green"/>
              </a:solidFill>
            </a:ln>
          </xdr:spPr>
          <xdr:txBody>
            <a:bodyPr vertOverflow="clip" horzOverflow="clip"/>
            <a:lstStyle/>
            <a:p>
              <a:r>
                <a:rPr lang="es-DO" sz="1100"/>
                <a:t>Este gráfico no está disponible en su versión de Excel.
Si edita esta forma o guarda el libro en un formato de archivo diferente, el gráfico no se podrá utilizar.</a:t>
              </a:r>
            </a:p>
          </xdr:txBody>
        </xdr:sp>
      </mc:Fallback>
    </mc:AlternateContent>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733425</xdr:colOff>
      <xdr:row>0</xdr:row>
      <xdr:rowOff>85725</xdr:rowOff>
    </xdr:from>
    <xdr:to>
      <xdr:col>3</xdr:col>
      <xdr:colOff>354013</xdr:colOff>
      <xdr:row>3</xdr:row>
      <xdr:rowOff>114300</xdr:rowOff>
    </xdr:to>
    <xdr:pic>
      <xdr:nvPicPr>
        <xdr:cNvPr id="2" name="Imagen 1">
          <a:extLst>
            <a:ext uri="{FF2B5EF4-FFF2-40B4-BE49-F238E27FC236}">
              <a16:creationId xmlns:a16="http://schemas.microsoft.com/office/drawing/2014/main" id="{A39BE103-1A2B-4A58-8182-19BA2FDD2C8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95425" y="85725"/>
          <a:ext cx="2204244" cy="600075"/>
        </a:xfrm>
        <a:prstGeom prst="rect">
          <a:avLst/>
        </a:prstGeom>
        <a:noFill/>
        <a:ln>
          <a:noFill/>
        </a:ln>
      </xdr:spPr>
    </xdr:pic>
    <xdr:clientData/>
  </xdr:twoCellAnchor>
  <xdr:twoCellAnchor>
    <xdr:from>
      <xdr:col>0</xdr:col>
      <xdr:colOff>19051</xdr:colOff>
      <xdr:row>19</xdr:row>
      <xdr:rowOff>76201</xdr:rowOff>
    </xdr:from>
    <xdr:to>
      <xdr:col>5</xdr:col>
      <xdr:colOff>821532</xdr:colOff>
      <xdr:row>36</xdr:row>
      <xdr:rowOff>142875</xdr:rowOff>
    </xdr:to>
    <xdr:graphicFrame macro="">
      <xdr:nvGraphicFramePr>
        <xdr:cNvPr id="5" name="Gráfico 4">
          <a:extLst>
            <a:ext uri="{FF2B5EF4-FFF2-40B4-BE49-F238E27FC236}">
              <a16:creationId xmlns:a16="http://schemas.microsoft.com/office/drawing/2014/main" id="{31B831A1-3679-4618-ACB9-FF5FBE2035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38100</xdr:colOff>
      <xdr:row>40</xdr:row>
      <xdr:rowOff>42863</xdr:rowOff>
    </xdr:from>
    <xdr:to>
      <xdr:col>5</xdr:col>
      <xdr:colOff>857250</xdr:colOff>
      <xdr:row>64</xdr:row>
      <xdr:rowOff>154780</xdr:rowOff>
    </xdr:to>
    <xdr:graphicFrame macro="">
      <xdr:nvGraphicFramePr>
        <xdr:cNvPr id="6" name="Gráfico 5">
          <a:extLst>
            <a:ext uri="{FF2B5EF4-FFF2-40B4-BE49-F238E27FC236}">
              <a16:creationId xmlns:a16="http://schemas.microsoft.com/office/drawing/2014/main" id="{A14877BC-FA85-4923-B36A-3F488953DB7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xdr:colOff>
      <xdr:row>173</xdr:row>
      <xdr:rowOff>178593</xdr:rowOff>
    </xdr:from>
    <xdr:to>
      <xdr:col>6</xdr:col>
      <xdr:colOff>11905</xdr:colOff>
      <xdr:row>229</xdr:row>
      <xdr:rowOff>154782</xdr:rowOff>
    </xdr:to>
    <xdr:graphicFrame macro="">
      <xdr:nvGraphicFramePr>
        <xdr:cNvPr id="7" name="Gráfico 6">
          <a:extLst>
            <a:ext uri="{FF2B5EF4-FFF2-40B4-BE49-F238E27FC236}">
              <a16:creationId xmlns:a16="http://schemas.microsoft.com/office/drawing/2014/main" id="{CA518AE5-83FB-4239-88B6-5A95ADD8111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8B361A-9320-4DD4-BAF7-EA674F1A25B9}">
  <dimension ref="A1:AS158"/>
  <sheetViews>
    <sheetView topLeftCell="A83" zoomScale="67" zoomScaleNormal="67" workbookViewId="0">
      <selection sqref="A1:F89"/>
    </sheetView>
  </sheetViews>
  <sheetFormatPr baseColWidth="10" defaultRowHeight="15"/>
  <cols>
    <col min="1" max="1" width="8.85546875" customWidth="1"/>
    <col min="2" max="2" width="25.28515625" customWidth="1"/>
    <col min="3" max="3" width="26.42578125" customWidth="1"/>
    <col min="4" max="4" width="18.85546875" customWidth="1"/>
    <col min="5" max="5" width="17.42578125" customWidth="1"/>
    <col min="6" max="6" width="18.7109375" style="23" customWidth="1"/>
    <col min="7" max="7" width="54.140625" customWidth="1"/>
    <col min="15" max="15" width="32.28515625" customWidth="1"/>
    <col min="16" max="16" width="24.28515625" bestFit="1" customWidth="1"/>
    <col min="19" max="19" width="18.28515625" customWidth="1"/>
    <col min="23" max="23" width="5.5703125" customWidth="1"/>
  </cols>
  <sheetData>
    <row r="1" spans="1:18" ht="15" customHeight="1">
      <c r="A1" s="75" t="s">
        <v>122</v>
      </c>
      <c r="B1" s="75"/>
      <c r="C1" s="75"/>
      <c r="D1" s="75"/>
      <c r="E1" s="75"/>
      <c r="F1" s="76"/>
      <c r="O1" t="s">
        <v>0</v>
      </c>
      <c r="P1" s="61" t="s">
        <v>1</v>
      </c>
      <c r="Q1" s="61">
        <v>61</v>
      </c>
      <c r="R1" s="62">
        <f>+Q1/Q4</f>
        <v>0.8970588235294118</v>
      </c>
    </row>
    <row r="2" spans="1:18" ht="15" customHeight="1">
      <c r="A2" s="77"/>
      <c r="B2" s="77"/>
      <c r="C2" s="77"/>
      <c r="D2" s="77"/>
      <c r="E2" s="77"/>
      <c r="F2" s="78"/>
      <c r="O2" t="s">
        <v>2</v>
      </c>
      <c r="P2" s="63" t="s">
        <v>3</v>
      </c>
      <c r="Q2" s="61">
        <v>3</v>
      </c>
      <c r="R2" s="62">
        <f>+Q2/Q4</f>
        <v>4.4117647058823532E-2</v>
      </c>
    </row>
    <row r="3" spans="1:18" ht="26.25" customHeight="1">
      <c r="A3" s="79"/>
      <c r="B3" s="79"/>
      <c r="C3" s="79"/>
      <c r="D3" s="79"/>
      <c r="E3" s="79"/>
      <c r="F3" s="80"/>
      <c r="O3" t="s">
        <v>4</v>
      </c>
      <c r="P3" s="61">
        <v>0</v>
      </c>
      <c r="Q3" s="61">
        <v>4</v>
      </c>
      <c r="R3" s="62">
        <f>+Q3/Q4</f>
        <v>5.8823529411764705E-2</v>
      </c>
    </row>
    <row r="4" spans="1:18" ht="46.5" customHeight="1" thickBot="1">
      <c r="A4" s="41" t="s">
        <v>5</v>
      </c>
      <c r="B4" s="42" t="s">
        <v>17</v>
      </c>
      <c r="C4" s="41" t="s">
        <v>6</v>
      </c>
      <c r="D4" s="42" t="s">
        <v>7</v>
      </c>
      <c r="E4" s="42" t="s">
        <v>8</v>
      </c>
      <c r="F4" s="43" t="s">
        <v>9</v>
      </c>
      <c r="O4" s="55" t="s">
        <v>10</v>
      </c>
      <c r="P4" s="64">
        <v>68</v>
      </c>
      <c r="Q4" s="64">
        <f>SUM(Q1:Q3)</f>
        <v>68</v>
      </c>
      <c r="R4" s="65">
        <f>SUM(R1:R3)</f>
        <v>1</v>
      </c>
    </row>
    <row r="5" spans="1:18" ht="21" customHeight="1" thickTop="1">
      <c r="A5" s="81" t="s">
        <v>42</v>
      </c>
      <c r="B5" s="67"/>
      <c r="C5" s="67"/>
      <c r="D5" s="67"/>
      <c r="E5" s="67"/>
      <c r="F5" s="82"/>
      <c r="J5" s="2"/>
    </row>
    <row r="6" spans="1:18" ht="52.5" customHeight="1">
      <c r="A6" s="24">
        <v>1</v>
      </c>
      <c r="B6" s="13" t="s">
        <v>54</v>
      </c>
      <c r="C6" s="13" t="s">
        <v>55</v>
      </c>
      <c r="D6" s="44">
        <v>0.92</v>
      </c>
      <c r="E6" s="5">
        <v>94.29</v>
      </c>
      <c r="F6" s="6">
        <v>1</v>
      </c>
      <c r="G6" s="10"/>
      <c r="H6" s="2"/>
      <c r="O6" s="52" t="s">
        <v>11</v>
      </c>
      <c r="P6" s="57">
        <f>(F6+F7+F9+F10+F11+F12+F13+F14+F15+F16+F17+F18+F19+F20+F21+F22+F23+F25+F27+F28+F29+F30+F31+F32+F34+F35+F37+F38+F39+F40+F41+F43+F45+F47+F48+F49+F50+F51+F53+F54+F55+F56+F57+F58+F60+F61+F63+F64+F65+F66+F67+F68+F69+F70+F71+F73+F74+F75+F76+F78+F79+F81+F82+F83+F84+F86+F87+F88)/68</f>
        <v>0.89318338522566687</v>
      </c>
      <c r="Q6" s="7"/>
    </row>
    <row r="7" spans="1:18" ht="66" customHeight="1">
      <c r="A7" s="8">
        <f>1+A6</f>
        <v>2</v>
      </c>
      <c r="B7" s="9" t="s">
        <v>56</v>
      </c>
      <c r="C7" s="25" t="s">
        <v>43</v>
      </c>
      <c r="D7" s="12">
        <v>1</v>
      </c>
      <c r="E7" s="6">
        <v>1</v>
      </c>
      <c r="F7" s="6">
        <f>+E7/D7</f>
        <v>1</v>
      </c>
      <c r="H7" s="2"/>
      <c r="O7" s="52" t="s">
        <v>12</v>
      </c>
      <c r="P7" s="53">
        <f>+R1+R2</f>
        <v>0.94117647058823528</v>
      </c>
      <c r="Q7" s="7"/>
    </row>
    <row r="8" spans="1:18" ht="22.5" customHeight="1" thickBot="1">
      <c r="A8" s="83" t="s">
        <v>47</v>
      </c>
      <c r="B8" s="66"/>
      <c r="C8" s="66"/>
      <c r="D8" s="66"/>
      <c r="E8" s="66"/>
      <c r="F8" s="66"/>
      <c r="H8" s="2"/>
      <c r="O8" s="59" t="s">
        <v>148</v>
      </c>
      <c r="P8" s="56"/>
      <c r="Q8" s="56"/>
      <c r="R8" s="56"/>
    </row>
    <row r="9" spans="1:18" ht="96" customHeight="1" thickTop="1">
      <c r="A9" s="8">
        <f>1+A7</f>
        <v>3</v>
      </c>
      <c r="B9" s="26" t="s">
        <v>33</v>
      </c>
      <c r="C9" s="27" t="s">
        <v>48</v>
      </c>
      <c r="D9" s="3">
        <v>825</v>
      </c>
      <c r="E9" s="51">
        <v>1402</v>
      </c>
      <c r="F9" s="6">
        <v>1</v>
      </c>
      <c r="H9" s="2"/>
      <c r="O9" s="58" t="s">
        <v>11</v>
      </c>
      <c r="P9" s="60">
        <v>0.89</v>
      </c>
    </row>
    <row r="10" spans="1:18" ht="96" customHeight="1">
      <c r="A10" s="8">
        <v>4</v>
      </c>
      <c r="B10" s="26" t="s">
        <v>123</v>
      </c>
      <c r="C10" s="27" t="s">
        <v>124</v>
      </c>
      <c r="D10" s="3">
        <v>1</v>
      </c>
      <c r="E10" s="12">
        <v>0.1</v>
      </c>
      <c r="F10" s="6">
        <f t="shared" ref="F10:F21" si="0">+E10/D10</f>
        <v>0.1</v>
      </c>
      <c r="H10" s="2"/>
      <c r="O10" s="54" t="s">
        <v>52</v>
      </c>
      <c r="P10" s="57">
        <v>0.11</v>
      </c>
    </row>
    <row r="11" spans="1:18" ht="108">
      <c r="A11" s="8">
        <f>1+A10</f>
        <v>5</v>
      </c>
      <c r="B11" s="71" t="s">
        <v>49</v>
      </c>
      <c r="C11" s="27" t="s">
        <v>142</v>
      </c>
      <c r="D11" s="3">
        <v>1</v>
      </c>
      <c r="E11" s="3">
        <v>1</v>
      </c>
      <c r="F11" s="6">
        <f t="shared" si="0"/>
        <v>1</v>
      </c>
      <c r="H11" s="2"/>
    </row>
    <row r="12" spans="1:18" ht="39" customHeight="1">
      <c r="A12" s="8">
        <f t="shared" ref="A12:A23" si="1">1+A11</f>
        <v>6</v>
      </c>
      <c r="B12" s="73"/>
      <c r="C12" s="27" t="s">
        <v>58</v>
      </c>
      <c r="D12" s="3">
        <v>163</v>
      </c>
      <c r="E12" s="3">
        <v>154</v>
      </c>
      <c r="F12" s="11">
        <f t="shared" si="0"/>
        <v>0.94478527607361962</v>
      </c>
      <c r="H12" s="2"/>
    </row>
    <row r="13" spans="1:18" ht="49.5" customHeight="1">
      <c r="A13" s="8">
        <f t="shared" si="1"/>
        <v>7</v>
      </c>
      <c r="B13" s="72"/>
      <c r="C13" s="27" t="s">
        <v>57</v>
      </c>
      <c r="D13" s="3">
        <v>2</v>
      </c>
      <c r="E13" s="3">
        <v>14</v>
      </c>
      <c r="F13" s="11">
        <v>1</v>
      </c>
      <c r="H13" s="2"/>
    </row>
    <row r="14" spans="1:18" ht="66.75" customHeight="1">
      <c r="A14" s="8">
        <f t="shared" si="1"/>
        <v>8</v>
      </c>
      <c r="B14" s="25" t="s">
        <v>125</v>
      </c>
      <c r="C14" s="45" t="s">
        <v>126</v>
      </c>
      <c r="D14" s="3">
        <v>1</v>
      </c>
      <c r="E14" s="6">
        <v>0.1</v>
      </c>
      <c r="F14" s="6">
        <f t="shared" si="0"/>
        <v>0.1</v>
      </c>
      <c r="H14" s="2"/>
    </row>
    <row r="15" spans="1:18" ht="42.75" customHeight="1">
      <c r="A15" s="8">
        <f t="shared" si="1"/>
        <v>9</v>
      </c>
      <c r="B15" s="71" t="s">
        <v>59</v>
      </c>
      <c r="C15" s="45" t="s">
        <v>60</v>
      </c>
      <c r="D15" s="3">
        <v>221</v>
      </c>
      <c r="E15" s="3">
        <v>240</v>
      </c>
      <c r="F15" s="6">
        <v>1</v>
      </c>
      <c r="H15" s="2"/>
    </row>
    <row r="16" spans="1:18" ht="51.75" customHeight="1">
      <c r="A16" s="8">
        <f t="shared" si="1"/>
        <v>10</v>
      </c>
      <c r="B16" s="72"/>
      <c r="C16" s="45" t="s">
        <v>61</v>
      </c>
      <c r="D16" s="3">
        <v>3</v>
      </c>
      <c r="E16" s="3">
        <v>36</v>
      </c>
      <c r="F16" s="6">
        <v>1</v>
      </c>
      <c r="H16" s="2"/>
    </row>
    <row r="17" spans="1:16" ht="33.75" customHeight="1">
      <c r="A17" s="8">
        <f t="shared" si="1"/>
        <v>11</v>
      </c>
      <c r="B17" s="71" t="s">
        <v>62</v>
      </c>
      <c r="C17" s="45" t="s">
        <v>63</v>
      </c>
      <c r="D17" s="3">
        <v>375</v>
      </c>
      <c r="E17" s="3">
        <v>604</v>
      </c>
      <c r="F17" s="6">
        <v>1</v>
      </c>
      <c r="H17" s="2"/>
    </row>
    <row r="18" spans="1:16" ht="35.25" customHeight="1">
      <c r="A18" s="8">
        <f t="shared" si="1"/>
        <v>12</v>
      </c>
      <c r="B18" s="73"/>
      <c r="C18" s="45" t="s">
        <v>64</v>
      </c>
      <c r="D18" s="3">
        <v>300</v>
      </c>
      <c r="E18" s="3">
        <v>798</v>
      </c>
      <c r="F18" s="6">
        <v>1</v>
      </c>
      <c r="H18" s="2"/>
    </row>
    <row r="19" spans="1:16" ht="44.25" customHeight="1">
      <c r="A19" s="8">
        <f t="shared" si="1"/>
        <v>13</v>
      </c>
      <c r="B19" s="72"/>
      <c r="C19" s="45" t="s">
        <v>65</v>
      </c>
      <c r="D19" s="3">
        <v>150</v>
      </c>
      <c r="E19" s="3">
        <v>280</v>
      </c>
      <c r="F19" s="6">
        <v>1</v>
      </c>
      <c r="H19" s="2"/>
    </row>
    <row r="20" spans="1:16" ht="76.5" customHeight="1">
      <c r="A20" s="8">
        <f>1+A19</f>
        <v>14</v>
      </c>
      <c r="B20" s="88" t="s">
        <v>66</v>
      </c>
      <c r="C20" s="45" t="s">
        <v>67</v>
      </c>
      <c r="D20" s="3">
        <v>3</v>
      </c>
      <c r="E20" s="3">
        <v>5</v>
      </c>
      <c r="F20" s="6">
        <v>1</v>
      </c>
      <c r="H20" s="2"/>
    </row>
    <row r="21" spans="1:16" ht="108" customHeight="1">
      <c r="A21" s="8">
        <f t="shared" si="1"/>
        <v>15</v>
      </c>
      <c r="B21" s="89"/>
      <c r="C21" s="45" t="s">
        <v>68</v>
      </c>
      <c r="D21" s="3">
        <v>4</v>
      </c>
      <c r="E21" s="3">
        <v>3</v>
      </c>
      <c r="F21" s="6">
        <f t="shared" si="0"/>
        <v>0.75</v>
      </c>
      <c r="H21" s="2"/>
    </row>
    <row r="22" spans="1:16" ht="46.5" customHeight="1">
      <c r="A22" s="8">
        <f t="shared" si="1"/>
        <v>16</v>
      </c>
      <c r="B22" s="90"/>
      <c r="C22" s="45" t="s">
        <v>71</v>
      </c>
      <c r="D22" s="3">
        <v>24</v>
      </c>
      <c r="E22" s="3">
        <v>70</v>
      </c>
      <c r="F22" s="6">
        <v>1</v>
      </c>
      <c r="H22" s="2"/>
    </row>
    <row r="23" spans="1:16" ht="101.25" customHeight="1">
      <c r="A23" s="8">
        <f t="shared" si="1"/>
        <v>17</v>
      </c>
      <c r="B23" s="9" t="s">
        <v>69</v>
      </c>
      <c r="C23" s="45" t="s">
        <v>70</v>
      </c>
      <c r="D23" s="3">
        <v>75</v>
      </c>
      <c r="E23" s="3">
        <v>368</v>
      </c>
      <c r="F23" s="6">
        <v>1</v>
      </c>
      <c r="H23" s="2"/>
      <c r="P23" s="1"/>
    </row>
    <row r="24" spans="1:16" ht="24" customHeight="1">
      <c r="A24" s="83" t="s">
        <v>20</v>
      </c>
      <c r="B24" s="66"/>
      <c r="C24" s="67"/>
      <c r="D24" s="66"/>
      <c r="E24" s="66"/>
      <c r="F24" s="66"/>
      <c r="H24" s="2"/>
    </row>
    <row r="25" spans="1:16" ht="65.25" customHeight="1">
      <c r="A25" s="8">
        <f>1+A23</f>
        <v>18</v>
      </c>
      <c r="B25" s="45" t="s">
        <v>73</v>
      </c>
      <c r="C25" s="45" t="s">
        <v>72</v>
      </c>
      <c r="D25" s="46">
        <v>1</v>
      </c>
      <c r="E25" s="28">
        <v>0.90549999999999997</v>
      </c>
      <c r="F25" s="6">
        <f>+E25/D25</f>
        <v>0.90549999999999997</v>
      </c>
      <c r="H25" s="2"/>
    </row>
    <row r="26" spans="1:16" ht="24" customHeight="1">
      <c r="A26" s="91" t="s">
        <v>13</v>
      </c>
      <c r="B26" s="91"/>
      <c r="C26" s="91"/>
      <c r="D26" s="91"/>
      <c r="E26" s="91"/>
      <c r="F26" s="91"/>
      <c r="H26" s="2"/>
    </row>
    <row r="27" spans="1:16" ht="46.5" customHeight="1">
      <c r="A27" s="3">
        <f>1+A25</f>
        <v>19</v>
      </c>
      <c r="B27" s="71" t="s">
        <v>74</v>
      </c>
      <c r="C27" s="13" t="s">
        <v>21</v>
      </c>
      <c r="D27" s="30">
        <v>80999</v>
      </c>
      <c r="E27" s="34">
        <v>260344</v>
      </c>
      <c r="F27" s="6">
        <v>1</v>
      </c>
      <c r="H27" s="2"/>
    </row>
    <row r="28" spans="1:16" ht="42.75" customHeight="1">
      <c r="A28" s="3">
        <f>+A27+1</f>
        <v>20</v>
      </c>
      <c r="B28" s="73"/>
      <c r="C28" s="13" t="s">
        <v>22</v>
      </c>
      <c r="D28" s="29">
        <v>8</v>
      </c>
      <c r="E28" s="3">
        <v>15</v>
      </c>
      <c r="F28" s="6">
        <v>1</v>
      </c>
      <c r="H28" s="2"/>
    </row>
    <row r="29" spans="1:16" ht="43.5" customHeight="1">
      <c r="A29" s="3">
        <f t="shared" ref="A29:A30" si="2">+A28+1</f>
        <v>21</v>
      </c>
      <c r="B29" s="72"/>
      <c r="C29" s="36" t="s">
        <v>51</v>
      </c>
      <c r="D29" s="3">
        <v>191</v>
      </c>
      <c r="E29" s="5">
        <v>241</v>
      </c>
      <c r="F29" s="6">
        <v>1</v>
      </c>
      <c r="H29" s="2"/>
    </row>
    <row r="30" spans="1:16" ht="90">
      <c r="A30" s="3">
        <f t="shared" si="2"/>
        <v>22</v>
      </c>
      <c r="B30" s="9" t="s">
        <v>30</v>
      </c>
      <c r="C30" s="4" t="s">
        <v>23</v>
      </c>
      <c r="D30" s="5">
        <v>82</v>
      </c>
      <c r="E30" s="5">
        <v>8</v>
      </c>
      <c r="F30" s="6">
        <f t="shared" ref="F30:F32" si="3">+E30/D30</f>
        <v>9.7560975609756101E-2</v>
      </c>
      <c r="H30" s="2"/>
    </row>
    <row r="31" spans="1:16" ht="82.5" customHeight="1">
      <c r="A31" s="3">
        <f>1+A30</f>
        <v>23</v>
      </c>
      <c r="B31" s="49" t="s">
        <v>31</v>
      </c>
      <c r="C31" s="27" t="s">
        <v>24</v>
      </c>
      <c r="D31" s="3">
        <v>1</v>
      </c>
      <c r="E31" s="5">
        <v>1</v>
      </c>
      <c r="F31" s="6">
        <f t="shared" si="3"/>
        <v>1</v>
      </c>
      <c r="H31" s="2"/>
    </row>
    <row r="32" spans="1:16" ht="75">
      <c r="A32" s="3">
        <f>1+A31</f>
        <v>24</v>
      </c>
      <c r="B32" s="9" t="s">
        <v>32</v>
      </c>
      <c r="C32" s="13" t="s">
        <v>136</v>
      </c>
      <c r="D32" s="29">
        <v>213</v>
      </c>
      <c r="E32" s="5">
        <v>189</v>
      </c>
      <c r="F32" s="6">
        <f t="shared" si="3"/>
        <v>0.88732394366197187</v>
      </c>
      <c r="H32" s="2"/>
    </row>
    <row r="33" spans="1:45" ht="21" customHeight="1">
      <c r="A33" s="83" t="s">
        <v>75</v>
      </c>
      <c r="B33" s="66"/>
      <c r="C33" s="67"/>
      <c r="D33" s="66"/>
      <c r="E33" s="66"/>
      <c r="F33" s="66"/>
      <c r="G33" s="92"/>
      <c r="H33" s="93"/>
      <c r="I33" s="93"/>
      <c r="J33" s="93"/>
      <c r="K33" s="93"/>
      <c r="L33" s="93"/>
      <c r="M33" s="93"/>
      <c r="N33" s="93"/>
      <c r="O33" s="93"/>
      <c r="P33" s="93"/>
      <c r="Q33" s="93"/>
      <c r="R33" s="93"/>
      <c r="S33" s="93"/>
      <c r="T33" s="93"/>
      <c r="U33" s="93"/>
      <c r="V33" s="93"/>
      <c r="W33" s="93"/>
      <c r="X33" s="93"/>
      <c r="Y33" s="93"/>
      <c r="Z33" s="93"/>
      <c r="AA33" s="93"/>
      <c r="AB33" s="93"/>
      <c r="AC33" s="93"/>
      <c r="AD33" s="93"/>
      <c r="AE33" s="93"/>
      <c r="AF33" s="93"/>
      <c r="AG33" s="93"/>
      <c r="AH33" s="93"/>
      <c r="AI33" s="93"/>
      <c r="AJ33" s="93"/>
      <c r="AK33" s="93"/>
      <c r="AL33" s="93"/>
      <c r="AM33" s="93"/>
      <c r="AN33" s="93"/>
      <c r="AO33" s="93"/>
      <c r="AP33" s="93"/>
      <c r="AQ33" s="93"/>
      <c r="AR33" s="93"/>
      <c r="AS33" s="93"/>
    </row>
    <row r="34" spans="1:45" ht="71.25" customHeight="1">
      <c r="A34" s="3">
        <f>1+A32</f>
        <v>25</v>
      </c>
      <c r="B34" s="71" t="s">
        <v>76</v>
      </c>
      <c r="C34" s="15" t="s">
        <v>77</v>
      </c>
      <c r="D34" s="31">
        <v>1</v>
      </c>
      <c r="E34" s="31">
        <v>1</v>
      </c>
      <c r="F34" s="16">
        <f>+E34/D34</f>
        <v>1</v>
      </c>
      <c r="G34" s="10"/>
      <c r="H34" s="2"/>
    </row>
    <row r="35" spans="1:45" ht="45" customHeight="1">
      <c r="A35" s="3">
        <f>1+A34</f>
        <v>26</v>
      </c>
      <c r="B35" s="72"/>
      <c r="C35" s="15" t="s">
        <v>78</v>
      </c>
      <c r="D35" s="31">
        <v>1</v>
      </c>
      <c r="E35" s="31">
        <v>1</v>
      </c>
      <c r="F35" s="16">
        <f>+E35/D35</f>
        <v>1</v>
      </c>
      <c r="G35" s="10"/>
      <c r="H35" s="2"/>
    </row>
    <row r="36" spans="1:45" ht="24" customHeight="1">
      <c r="A36" s="83" t="s">
        <v>35</v>
      </c>
      <c r="B36" s="66"/>
      <c r="C36" s="86"/>
      <c r="D36" s="66"/>
      <c r="E36" s="66"/>
      <c r="F36" s="68"/>
      <c r="G36" s="10"/>
      <c r="H36" s="2"/>
    </row>
    <row r="37" spans="1:45" ht="77.25" customHeight="1">
      <c r="A37" s="3">
        <f>1+A35</f>
        <v>27</v>
      </c>
      <c r="B37" s="71" t="s">
        <v>79</v>
      </c>
      <c r="C37" s="15" t="s">
        <v>81</v>
      </c>
      <c r="D37" s="17">
        <v>2</v>
      </c>
      <c r="E37" s="18">
        <v>19</v>
      </c>
      <c r="F37" s="19">
        <v>1</v>
      </c>
      <c r="G37" s="10"/>
      <c r="H37" s="2"/>
    </row>
    <row r="38" spans="1:45" ht="77.25" customHeight="1">
      <c r="A38" s="3">
        <f>1+A37</f>
        <v>28</v>
      </c>
      <c r="B38" s="72"/>
      <c r="C38" s="4" t="s">
        <v>80</v>
      </c>
      <c r="D38" s="17">
        <v>5</v>
      </c>
      <c r="E38" s="18">
        <v>0</v>
      </c>
      <c r="F38" s="19">
        <f t="shared" ref="F38" si="4">+E38/D38</f>
        <v>0</v>
      </c>
      <c r="G38" s="10"/>
      <c r="H38" s="2"/>
    </row>
    <row r="39" spans="1:45" ht="60.75" customHeight="1">
      <c r="A39" s="3">
        <f t="shared" ref="A39:A41" si="5">1+A38</f>
        <v>29</v>
      </c>
      <c r="B39" s="71" t="s">
        <v>33</v>
      </c>
      <c r="C39" s="4" t="s">
        <v>82</v>
      </c>
      <c r="D39" s="17">
        <v>13</v>
      </c>
      <c r="E39" s="18">
        <v>49</v>
      </c>
      <c r="F39" s="19">
        <v>1</v>
      </c>
      <c r="G39" s="10"/>
      <c r="H39" s="2"/>
    </row>
    <row r="40" spans="1:45" ht="57.75" customHeight="1">
      <c r="A40" s="3">
        <f t="shared" si="5"/>
        <v>30</v>
      </c>
      <c r="B40" s="72"/>
      <c r="C40" s="4" t="s">
        <v>83</v>
      </c>
      <c r="D40" s="18">
        <v>40</v>
      </c>
      <c r="E40" s="18">
        <v>43</v>
      </c>
      <c r="F40" s="19">
        <v>1</v>
      </c>
      <c r="G40" s="10"/>
      <c r="H40" s="2"/>
    </row>
    <row r="41" spans="1:45" ht="126.75" customHeight="1">
      <c r="A41" s="3">
        <f t="shared" si="5"/>
        <v>31</v>
      </c>
      <c r="B41" s="32" t="s">
        <v>84</v>
      </c>
      <c r="C41" s="4" t="s">
        <v>85</v>
      </c>
      <c r="D41" s="33">
        <v>0.25</v>
      </c>
      <c r="E41" s="33">
        <v>1</v>
      </c>
      <c r="F41" s="19">
        <v>1</v>
      </c>
      <c r="G41" s="10"/>
      <c r="H41" s="2"/>
    </row>
    <row r="42" spans="1:45" ht="24" customHeight="1">
      <c r="A42" s="83" t="s">
        <v>26</v>
      </c>
      <c r="B42" s="66"/>
      <c r="C42" s="66"/>
      <c r="D42" s="66"/>
      <c r="E42" s="66"/>
      <c r="F42" s="68"/>
      <c r="G42" s="10"/>
      <c r="H42" s="2"/>
    </row>
    <row r="43" spans="1:45" ht="111.75" customHeight="1">
      <c r="A43" s="3">
        <f>1+A41</f>
        <v>32</v>
      </c>
      <c r="B43" s="4" t="s">
        <v>33</v>
      </c>
      <c r="C43" s="4" t="s">
        <v>25</v>
      </c>
      <c r="D43" s="33">
        <v>1</v>
      </c>
      <c r="E43" s="33">
        <v>1</v>
      </c>
      <c r="F43" s="12">
        <f>+E43/D43</f>
        <v>1</v>
      </c>
      <c r="G43" s="10"/>
      <c r="H43" s="2"/>
    </row>
    <row r="44" spans="1:45" ht="22.5" customHeight="1">
      <c r="A44" s="84" t="s">
        <v>38</v>
      </c>
      <c r="B44" s="84"/>
      <c r="C44" s="84"/>
      <c r="D44" s="84"/>
      <c r="E44" s="84"/>
      <c r="F44" s="85"/>
      <c r="H44" s="2"/>
    </row>
    <row r="45" spans="1:45" ht="96.75" customHeight="1">
      <c r="A45" s="3">
        <f>1+A43</f>
        <v>33</v>
      </c>
      <c r="B45" s="4" t="s">
        <v>86</v>
      </c>
      <c r="C45" s="47" t="s">
        <v>87</v>
      </c>
      <c r="D45" s="33">
        <v>1</v>
      </c>
      <c r="E45" s="33">
        <v>1</v>
      </c>
      <c r="F45" s="12">
        <f>+E45/D45</f>
        <v>1</v>
      </c>
      <c r="H45" s="2"/>
    </row>
    <row r="46" spans="1:45" ht="27" customHeight="1">
      <c r="A46" s="86" t="s">
        <v>39</v>
      </c>
      <c r="B46" s="86"/>
      <c r="C46" s="86"/>
      <c r="D46" s="86"/>
      <c r="E46" s="86"/>
      <c r="F46" s="87"/>
      <c r="H46" s="2"/>
    </row>
    <row r="47" spans="1:45" ht="96.75" customHeight="1">
      <c r="A47" s="3">
        <f>1+A45</f>
        <v>34</v>
      </c>
      <c r="B47" s="4" t="s">
        <v>88</v>
      </c>
      <c r="C47" s="4" t="s">
        <v>144</v>
      </c>
      <c r="D47" s="3">
        <v>1</v>
      </c>
      <c r="E47" s="3">
        <v>1</v>
      </c>
      <c r="F47" s="12">
        <f>+E47/D47</f>
        <v>1</v>
      </c>
      <c r="H47" s="2"/>
    </row>
    <row r="48" spans="1:45" ht="96.75" customHeight="1">
      <c r="A48" s="3">
        <f>1+A47</f>
        <v>35</v>
      </c>
      <c r="B48" s="71" t="s">
        <v>89</v>
      </c>
      <c r="C48" s="4" t="s">
        <v>90</v>
      </c>
      <c r="D48" s="3">
        <v>1</v>
      </c>
      <c r="E48" s="3">
        <v>1</v>
      </c>
      <c r="F48" s="12">
        <f t="shared" ref="F48:F51" si="6">+E48/D48</f>
        <v>1</v>
      </c>
      <c r="H48" s="2"/>
    </row>
    <row r="49" spans="1:8" ht="96.75" customHeight="1">
      <c r="A49" s="3">
        <f t="shared" ref="A49" si="7">1+A48</f>
        <v>36</v>
      </c>
      <c r="B49" s="72"/>
      <c r="C49" s="4" t="s">
        <v>141</v>
      </c>
      <c r="D49" s="3">
        <v>1</v>
      </c>
      <c r="E49" s="3">
        <v>1</v>
      </c>
      <c r="F49" s="12">
        <f t="shared" si="6"/>
        <v>1</v>
      </c>
      <c r="H49" s="2"/>
    </row>
    <row r="50" spans="1:8" ht="96.75" customHeight="1">
      <c r="A50" s="3">
        <f>1+A49</f>
        <v>37</v>
      </c>
      <c r="B50" s="9" t="s">
        <v>91</v>
      </c>
      <c r="C50" s="4" t="s">
        <v>40</v>
      </c>
      <c r="D50" s="3">
        <v>1</v>
      </c>
      <c r="E50" s="3">
        <v>1</v>
      </c>
      <c r="F50" s="12">
        <f t="shared" si="6"/>
        <v>1</v>
      </c>
      <c r="H50" s="2"/>
    </row>
    <row r="51" spans="1:8" ht="96.75" customHeight="1">
      <c r="A51" s="3">
        <f>1+A50</f>
        <v>38</v>
      </c>
      <c r="B51" s="4" t="s">
        <v>33</v>
      </c>
      <c r="C51" s="4" t="s">
        <v>92</v>
      </c>
      <c r="D51" s="3">
        <v>1</v>
      </c>
      <c r="E51" s="3">
        <v>1</v>
      </c>
      <c r="F51" s="12">
        <f t="shared" si="6"/>
        <v>1</v>
      </c>
      <c r="H51" s="2"/>
    </row>
    <row r="52" spans="1:8" ht="24" customHeight="1">
      <c r="A52" s="66" t="s">
        <v>44</v>
      </c>
      <c r="B52" s="66"/>
      <c r="C52" s="66"/>
      <c r="D52" s="66"/>
      <c r="E52" s="66"/>
      <c r="F52" s="68"/>
      <c r="H52" s="2"/>
    </row>
    <row r="53" spans="1:8" ht="96.75" customHeight="1">
      <c r="A53" s="3">
        <f>1+A51</f>
        <v>39</v>
      </c>
      <c r="B53" s="4" t="s">
        <v>45</v>
      </c>
      <c r="C53" s="40" t="s">
        <v>46</v>
      </c>
      <c r="D53" s="3">
        <v>20</v>
      </c>
      <c r="E53" s="3">
        <v>88</v>
      </c>
      <c r="F53" s="12">
        <v>1</v>
      </c>
      <c r="H53" s="2"/>
    </row>
    <row r="54" spans="1:8" ht="92.25" customHeight="1">
      <c r="A54" s="3">
        <f>1+A53</f>
        <v>40</v>
      </c>
      <c r="B54" s="71" t="s">
        <v>88</v>
      </c>
      <c r="C54" s="40" t="s">
        <v>93</v>
      </c>
      <c r="D54" s="3">
        <v>6</v>
      </c>
      <c r="E54" s="3">
        <v>9</v>
      </c>
      <c r="F54" s="12">
        <v>1</v>
      </c>
      <c r="H54" s="2"/>
    </row>
    <row r="55" spans="1:8" ht="108.75" customHeight="1">
      <c r="A55" s="3">
        <f>1+A54</f>
        <v>41</v>
      </c>
      <c r="B55" s="72"/>
      <c r="C55" s="40" t="s">
        <v>143</v>
      </c>
      <c r="D55" s="12">
        <v>0.91</v>
      </c>
      <c r="E55" s="3">
        <v>86.57</v>
      </c>
      <c r="F55" s="12">
        <v>0.95130000000000003</v>
      </c>
      <c r="H55" s="2"/>
    </row>
    <row r="56" spans="1:8" ht="93.75" customHeight="1">
      <c r="A56" s="3">
        <f>1+A55</f>
        <v>42</v>
      </c>
      <c r="B56" s="4" t="s">
        <v>94</v>
      </c>
      <c r="C56" s="40" t="s">
        <v>95</v>
      </c>
      <c r="D56" s="3">
        <v>2</v>
      </c>
      <c r="E56" s="3">
        <v>12</v>
      </c>
      <c r="F56" s="12">
        <v>1</v>
      </c>
      <c r="H56" s="2"/>
    </row>
    <row r="57" spans="1:8" ht="80.25" customHeight="1">
      <c r="A57" s="3">
        <f t="shared" ref="A57:A58" si="8">1+A56</f>
        <v>43</v>
      </c>
      <c r="B57" s="4" t="s">
        <v>96</v>
      </c>
      <c r="C57" s="40" t="s">
        <v>97</v>
      </c>
      <c r="D57" s="3">
        <v>1</v>
      </c>
      <c r="E57" s="3">
        <v>1</v>
      </c>
      <c r="F57" s="12">
        <f t="shared" ref="F57" si="9">+E57/D57</f>
        <v>1</v>
      </c>
      <c r="H57" s="2"/>
    </row>
    <row r="58" spans="1:8" ht="84" customHeight="1">
      <c r="A58" s="3">
        <f t="shared" si="8"/>
        <v>44</v>
      </c>
      <c r="B58" s="9" t="s">
        <v>59</v>
      </c>
      <c r="C58" s="13" t="s">
        <v>98</v>
      </c>
      <c r="D58" s="3">
        <v>7</v>
      </c>
      <c r="E58" s="3">
        <v>18</v>
      </c>
      <c r="F58" s="12">
        <v>1</v>
      </c>
      <c r="H58" s="2"/>
    </row>
    <row r="59" spans="1:8" ht="27" customHeight="1">
      <c r="A59" s="66" t="s">
        <v>37</v>
      </c>
      <c r="B59" s="66"/>
      <c r="C59" s="66"/>
      <c r="D59" s="66"/>
      <c r="E59" s="66"/>
      <c r="F59" s="68"/>
      <c r="H59" s="2"/>
    </row>
    <row r="60" spans="1:8" ht="84" customHeight="1">
      <c r="A60" s="3">
        <f>1+A58</f>
        <v>45</v>
      </c>
      <c r="B60" s="4" t="s">
        <v>99</v>
      </c>
      <c r="C60" s="13" t="s">
        <v>138</v>
      </c>
      <c r="D60" s="3">
        <v>1</v>
      </c>
      <c r="E60" s="3">
        <v>1</v>
      </c>
      <c r="F60" s="12">
        <f>+E60/D60</f>
        <v>1</v>
      </c>
      <c r="H60" s="2"/>
    </row>
    <row r="61" spans="1:8" ht="104.25" customHeight="1">
      <c r="A61" s="3">
        <f>1+A60</f>
        <v>46</v>
      </c>
      <c r="B61" s="4" t="s">
        <v>100</v>
      </c>
      <c r="C61" s="13" t="s">
        <v>139</v>
      </c>
      <c r="D61" s="3">
        <v>1</v>
      </c>
      <c r="E61" s="3">
        <v>1</v>
      </c>
      <c r="F61" s="12">
        <f>+E61/D61</f>
        <v>1</v>
      </c>
      <c r="G61" s="20"/>
      <c r="H61" s="2"/>
    </row>
    <row r="62" spans="1:8" ht="26.25" customHeight="1">
      <c r="A62" s="66" t="s">
        <v>27</v>
      </c>
      <c r="B62" s="66"/>
      <c r="C62" s="66"/>
      <c r="D62" s="66"/>
      <c r="E62" s="66"/>
      <c r="F62" s="68"/>
      <c r="G62" s="10"/>
      <c r="H62" s="2"/>
    </row>
    <row r="63" spans="1:8" ht="84" customHeight="1">
      <c r="A63" s="3">
        <f>1+A61</f>
        <v>47</v>
      </c>
      <c r="B63" s="71" t="s">
        <v>101</v>
      </c>
      <c r="C63" s="21" t="s">
        <v>102</v>
      </c>
      <c r="D63" s="3">
        <v>1</v>
      </c>
      <c r="E63" s="18">
        <v>7</v>
      </c>
      <c r="F63" s="12">
        <v>1</v>
      </c>
      <c r="G63" s="10"/>
      <c r="H63" s="2"/>
    </row>
    <row r="64" spans="1:8" ht="84" customHeight="1">
      <c r="A64" s="3">
        <f t="shared" ref="A64:A71" si="10">1+A63</f>
        <v>48</v>
      </c>
      <c r="B64" s="72"/>
      <c r="C64" s="21" t="s">
        <v>137</v>
      </c>
      <c r="D64" s="3">
        <v>2</v>
      </c>
      <c r="E64" s="18">
        <v>5</v>
      </c>
      <c r="F64" s="12">
        <v>1</v>
      </c>
      <c r="G64" s="10"/>
      <c r="H64" s="2"/>
    </row>
    <row r="65" spans="1:8" ht="111.75" customHeight="1">
      <c r="A65" s="3">
        <f t="shared" si="10"/>
        <v>49</v>
      </c>
      <c r="B65" s="71" t="s">
        <v>103</v>
      </c>
      <c r="C65" s="21" t="s">
        <v>127</v>
      </c>
      <c r="D65" s="3">
        <v>1</v>
      </c>
      <c r="E65" s="18">
        <v>5</v>
      </c>
      <c r="F65" s="12">
        <v>1</v>
      </c>
      <c r="G65" s="10"/>
      <c r="H65" s="2"/>
    </row>
    <row r="66" spans="1:8" ht="84" customHeight="1">
      <c r="A66" s="3">
        <f t="shared" si="10"/>
        <v>50</v>
      </c>
      <c r="B66" s="72"/>
      <c r="C66" s="21" t="s">
        <v>104</v>
      </c>
      <c r="D66" s="3">
        <v>1</v>
      </c>
      <c r="E66" s="18">
        <v>5</v>
      </c>
      <c r="F66" s="12">
        <v>1</v>
      </c>
      <c r="G66" s="10"/>
      <c r="H66" s="2"/>
    </row>
    <row r="67" spans="1:8" ht="84" customHeight="1">
      <c r="A67" s="3">
        <f>1+A66</f>
        <v>51</v>
      </c>
      <c r="B67" s="48" t="s">
        <v>128</v>
      </c>
      <c r="C67" s="21" t="s">
        <v>105</v>
      </c>
      <c r="D67" s="3">
        <v>1</v>
      </c>
      <c r="E67" s="18">
        <v>5</v>
      </c>
      <c r="F67" s="12">
        <v>1</v>
      </c>
      <c r="G67" s="10"/>
      <c r="H67" s="2"/>
    </row>
    <row r="68" spans="1:8" ht="97.5" customHeight="1">
      <c r="A68" s="3">
        <f t="shared" si="10"/>
        <v>52</v>
      </c>
      <c r="B68" s="4" t="s">
        <v>129</v>
      </c>
      <c r="C68" s="21" t="s">
        <v>130</v>
      </c>
      <c r="D68" s="3">
        <v>1</v>
      </c>
      <c r="E68" s="18">
        <v>3</v>
      </c>
      <c r="F68" s="12">
        <v>1</v>
      </c>
      <c r="G68" s="10"/>
      <c r="H68" s="2"/>
    </row>
    <row r="69" spans="1:8" ht="66" customHeight="1">
      <c r="A69" s="3">
        <f t="shared" si="10"/>
        <v>53</v>
      </c>
      <c r="B69" s="71" t="s">
        <v>106</v>
      </c>
      <c r="C69" s="21" t="s">
        <v>28</v>
      </c>
      <c r="D69" s="3">
        <v>3</v>
      </c>
      <c r="E69" s="18">
        <v>9</v>
      </c>
      <c r="F69" s="12">
        <v>1</v>
      </c>
      <c r="G69" s="10"/>
      <c r="H69" s="2"/>
    </row>
    <row r="70" spans="1:8" ht="84" customHeight="1">
      <c r="A70" s="3">
        <f t="shared" si="10"/>
        <v>54</v>
      </c>
      <c r="B70" s="72"/>
      <c r="C70" s="21" t="s">
        <v>107</v>
      </c>
      <c r="D70" s="3">
        <v>1</v>
      </c>
      <c r="E70" s="18">
        <v>5</v>
      </c>
      <c r="F70" s="12">
        <v>1</v>
      </c>
      <c r="G70" s="10"/>
      <c r="H70" s="2"/>
    </row>
    <row r="71" spans="1:8" ht="141.75" customHeight="1">
      <c r="A71" s="3">
        <f t="shared" si="10"/>
        <v>55</v>
      </c>
      <c r="B71" s="4" t="s">
        <v>34</v>
      </c>
      <c r="C71" s="21" t="s">
        <v>131</v>
      </c>
      <c r="D71" s="3">
        <v>1</v>
      </c>
      <c r="E71" s="18">
        <v>9</v>
      </c>
      <c r="F71" s="12">
        <v>1</v>
      </c>
      <c r="G71" s="10"/>
      <c r="H71" s="2"/>
    </row>
    <row r="72" spans="1:8" ht="26.25" customHeight="1">
      <c r="A72" s="66" t="s">
        <v>41</v>
      </c>
      <c r="B72" s="66"/>
      <c r="C72" s="66"/>
      <c r="D72" s="66"/>
      <c r="E72" s="66"/>
      <c r="F72" s="68"/>
      <c r="G72" s="10"/>
      <c r="H72" s="2"/>
    </row>
    <row r="73" spans="1:8" ht="60">
      <c r="A73" s="3">
        <f>1+A71</f>
        <v>56</v>
      </c>
      <c r="B73" s="71" t="s">
        <v>33</v>
      </c>
      <c r="C73" s="21" t="s">
        <v>140</v>
      </c>
      <c r="D73" s="18">
        <v>1</v>
      </c>
      <c r="E73" s="18">
        <v>1</v>
      </c>
      <c r="F73" s="22">
        <f>+E73/D73</f>
        <v>1</v>
      </c>
      <c r="G73" s="10"/>
      <c r="H73" s="2"/>
    </row>
    <row r="74" spans="1:8" ht="39.75" customHeight="1">
      <c r="A74" s="3">
        <f>1+A73</f>
        <v>57</v>
      </c>
      <c r="B74" s="73"/>
      <c r="C74" s="21" t="s">
        <v>108</v>
      </c>
      <c r="D74" s="33">
        <v>1</v>
      </c>
      <c r="E74" s="33">
        <v>0</v>
      </c>
      <c r="F74" s="22">
        <f t="shared" ref="F74:F78" si="11">+E74/D74</f>
        <v>0</v>
      </c>
      <c r="G74" s="10"/>
      <c r="H74" s="2"/>
    </row>
    <row r="75" spans="1:8" ht="36.75" customHeight="1">
      <c r="A75" s="3">
        <f t="shared" ref="A75:A76" si="12">1+A74</f>
        <v>58</v>
      </c>
      <c r="B75" s="73"/>
      <c r="C75" s="21" t="s">
        <v>109</v>
      </c>
      <c r="D75" s="33">
        <v>1</v>
      </c>
      <c r="E75" s="33">
        <v>0</v>
      </c>
      <c r="F75" s="22">
        <f t="shared" si="11"/>
        <v>0</v>
      </c>
      <c r="G75" s="10"/>
      <c r="H75" s="2"/>
    </row>
    <row r="76" spans="1:8" ht="36.75" customHeight="1">
      <c r="A76" s="3">
        <f t="shared" si="12"/>
        <v>59</v>
      </c>
      <c r="B76" s="72"/>
      <c r="C76" s="50" t="s">
        <v>110</v>
      </c>
      <c r="D76" s="33">
        <v>1</v>
      </c>
      <c r="E76" s="33">
        <v>0</v>
      </c>
      <c r="F76" s="22">
        <f t="shared" si="11"/>
        <v>0</v>
      </c>
      <c r="G76" s="10"/>
      <c r="H76" s="2"/>
    </row>
    <row r="77" spans="1:8" ht="15.75" customHeight="1">
      <c r="A77" s="66" t="s">
        <v>36</v>
      </c>
      <c r="B77" s="66"/>
      <c r="C77" s="66"/>
      <c r="D77" s="66"/>
      <c r="E77" s="66"/>
      <c r="F77" s="68"/>
      <c r="G77" s="10"/>
      <c r="H77" s="2"/>
    </row>
    <row r="78" spans="1:8" ht="49.5" customHeight="1">
      <c r="A78" s="3">
        <f>1+A76</f>
        <v>60</v>
      </c>
      <c r="B78" s="74" t="s">
        <v>111</v>
      </c>
      <c r="C78" s="13" t="s">
        <v>132</v>
      </c>
      <c r="D78" s="3">
        <v>7</v>
      </c>
      <c r="E78" s="18">
        <v>7</v>
      </c>
      <c r="F78" s="22">
        <f t="shared" si="11"/>
        <v>1</v>
      </c>
      <c r="G78" s="36"/>
      <c r="H78" s="2"/>
    </row>
    <row r="79" spans="1:8" ht="65.25" customHeight="1">
      <c r="A79" s="3">
        <f>1+A78</f>
        <v>61</v>
      </c>
      <c r="B79" s="74"/>
      <c r="C79" s="13" t="s">
        <v>112</v>
      </c>
      <c r="D79" s="3">
        <v>4</v>
      </c>
      <c r="E79" s="18">
        <v>5</v>
      </c>
      <c r="F79" s="22">
        <v>1</v>
      </c>
      <c r="G79" s="10"/>
      <c r="H79" s="2"/>
    </row>
    <row r="80" spans="1:8" ht="19.5" customHeight="1">
      <c r="A80" s="66" t="s">
        <v>14</v>
      </c>
      <c r="B80" s="66"/>
      <c r="C80" s="67"/>
      <c r="D80" s="66"/>
      <c r="E80" s="66"/>
      <c r="F80" s="68"/>
      <c r="H80" s="2"/>
    </row>
    <row r="81" spans="1:8" ht="72.75" customHeight="1">
      <c r="A81" s="3">
        <f>1+A79</f>
        <v>62</v>
      </c>
      <c r="B81" s="4" t="s">
        <v>29</v>
      </c>
      <c r="C81" s="13" t="s">
        <v>18</v>
      </c>
      <c r="D81" s="14">
        <v>1</v>
      </c>
      <c r="E81" s="14">
        <v>1</v>
      </c>
      <c r="F81" s="14">
        <f>+E81/D81</f>
        <v>1</v>
      </c>
      <c r="H81" s="2"/>
    </row>
    <row r="82" spans="1:8" ht="107.25" customHeight="1">
      <c r="A82" s="3">
        <f>1+A81</f>
        <v>63</v>
      </c>
      <c r="B82" s="4" t="s">
        <v>113</v>
      </c>
      <c r="C82" s="13" t="s">
        <v>19</v>
      </c>
      <c r="D82" s="14">
        <v>0.25</v>
      </c>
      <c r="E82" s="14">
        <v>0.4</v>
      </c>
      <c r="F82" s="14">
        <v>1</v>
      </c>
      <c r="H82" s="2"/>
    </row>
    <row r="83" spans="1:8" ht="81.75" customHeight="1">
      <c r="A83" s="3">
        <f>1+A82</f>
        <v>64</v>
      </c>
      <c r="B83" s="71" t="s">
        <v>114</v>
      </c>
      <c r="C83" s="13" t="s">
        <v>115</v>
      </c>
      <c r="D83" s="3">
        <v>14</v>
      </c>
      <c r="E83" s="3">
        <v>14</v>
      </c>
      <c r="F83" s="14">
        <f>+E83/D83</f>
        <v>1</v>
      </c>
      <c r="H83" s="2"/>
    </row>
    <row r="84" spans="1:8" ht="72.75" customHeight="1">
      <c r="A84" s="3">
        <f t="shared" ref="A84" si="13">1+A83</f>
        <v>65</v>
      </c>
      <c r="B84" s="72"/>
      <c r="C84" s="13" t="s">
        <v>116</v>
      </c>
      <c r="D84" s="3">
        <v>1</v>
      </c>
      <c r="E84" s="3">
        <v>1</v>
      </c>
      <c r="F84" s="14">
        <f>+E84/D84</f>
        <v>1</v>
      </c>
      <c r="H84" s="2"/>
    </row>
    <row r="85" spans="1:8" ht="22.5" customHeight="1">
      <c r="A85" s="66" t="s">
        <v>117</v>
      </c>
      <c r="B85" s="66"/>
      <c r="C85" s="67"/>
      <c r="D85" s="66"/>
      <c r="E85" s="66"/>
      <c r="F85" s="68"/>
      <c r="H85" s="2"/>
    </row>
    <row r="86" spans="1:8" ht="60.75" customHeight="1">
      <c r="A86" s="3">
        <f>1+A84</f>
        <v>66</v>
      </c>
      <c r="B86" s="71" t="s">
        <v>118</v>
      </c>
      <c r="C86" s="13" t="s">
        <v>119</v>
      </c>
      <c r="D86" s="3">
        <v>1</v>
      </c>
      <c r="E86" s="3">
        <v>2</v>
      </c>
      <c r="F86" s="14">
        <v>1</v>
      </c>
      <c r="H86" s="2"/>
    </row>
    <row r="87" spans="1:8" ht="60.75" customHeight="1">
      <c r="A87" s="3">
        <f t="shared" ref="A87:A88" si="14">1+A86</f>
        <v>67</v>
      </c>
      <c r="B87" s="73"/>
      <c r="C87" s="13" t="s">
        <v>120</v>
      </c>
      <c r="D87" s="3">
        <v>1</v>
      </c>
      <c r="E87" s="3">
        <v>1</v>
      </c>
      <c r="F87" s="22">
        <f t="shared" ref="F87" si="15">+E87/D87</f>
        <v>1</v>
      </c>
      <c r="H87" s="2"/>
    </row>
    <row r="88" spans="1:8" ht="76.5" customHeight="1">
      <c r="A88" s="3">
        <f t="shared" si="14"/>
        <v>68</v>
      </c>
      <c r="B88" s="72"/>
      <c r="C88" s="13" t="s">
        <v>121</v>
      </c>
      <c r="D88" s="3">
        <v>1</v>
      </c>
      <c r="E88" s="3">
        <v>4</v>
      </c>
      <c r="F88" s="22">
        <v>1</v>
      </c>
      <c r="H88" s="2"/>
    </row>
    <row r="89" spans="1:8" ht="27.75" customHeight="1">
      <c r="A89" s="69" t="s">
        <v>15</v>
      </c>
      <c r="B89" s="69"/>
      <c r="C89" s="69"/>
      <c r="D89" s="69"/>
      <c r="E89" s="70"/>
      <c r="F89" s="35"/>
    </row>
    <row r="93" spans="1:8">
      <c r="C93" t="s">
        <v>7</v>
      </c>
      <c r="D93">
        <v>68</v>
      </c>
    </row>
    <row r="94" spans="1:8">
      <c r="C94" t="s">
        <v>16</v>
      </c>
      <c r="D94">
        <v>64</v>
      </c>
    </row>
    <row r="140" spans="3:4">
      <c r="C140" t="s">
        <v>149</v>
      </c>
    </row>
    <row r="141" spans="3:4" ht="15.75" thickBot="1"/>
    <row r="142" spans="3:4" ht="15.75" thickBot="1">
      <c r="C142" s="101" t="s">
        <v>150</v>
      </c>
      <c r="D142" s="102" t="s">
        <v>151</v>
      </c>
    </row>
    <row r="143" spans="3:4" ht="15.75" thickBot="1">
      <c r="C143" s="103" t="s">
        <v>152</v>
      </c>
      <c r="D143" s="105">
        <v>1</v>
      </c>
    </row>
    <row r="144" spans="3:4" ht="15.75" thickBot="1">
      <c r="C144" s="106" t="s">
        <v>153</v>
      </c>
      <c r="D144" s="107">
        <v>0.90549999999999997</v>
      </c>
    </row>
    <row r="145" spans="3:4" ht="15.75" thickBot="1">
      <c r="C145" s="103" t="s">
        <v>154</v>
      </c>
      <c r="D145" s="104">
        <v>0.83</v>
      </c>
    </row>
    <row r="146" spans="3:4" ht="15.75" thickBot="1">
      <c r="C146" s="106" t="s">
        <v>155</v>
      </c>
      <c r="D146" s="108">
        <v>1</v>
      </c>
    </row>
    <row r="147" spans="3:4" ht="30.75" thickBot="1">
      <c r="C147" s="103" t="s">
        <v>156</v>
      </c>
      <c r="D147" s="105">
        <v>1</v>
      </c>
    </row>
    <row r="148" spans="3:4" ht="15.75" thickBot="1">
      <c r="C148" s="106" t="s">
        <v>157</v>
      </c>
      <c r="D148" s="108">
        <v>0.86</v>
      </c>
    </row>
    <row r="149" spans="3:4" ht="15.75" thickBot="1">
      <c r="C149" s="103" t="s">
        <v>158</v>
      </c>
      <c r="D149" s="105">
        <v>0.8</v>
      </c>
    </row>
    <row r="150" spans="3:4" ht="30.75" thickBot="1">
      <c r="C150" s="106" t="s">
        <v>159</v>
      </c>
      <c r="D150" s="108">
        <v>1</v>
      </c>
    </row>
    <row r="151" spans="3:4" ht="15.75" thickBot="1">
      <c r="C151" s="103" t="s">
        <v>160</v>
      </c>
      <c r="D151" s="105">
        <v>1</v>
      </c>
    </row>
    <row r="152" spans="3:4" ht="15.75" thickBot="1">
      <c r="C152" s="106" t="s">
        <v>161</v>
      </c>
      <c r="D152" s="108">
        <v>1</v>
      </c>
    </row>
    <row r="153" spans="3:4" ht="15.75" thickBot="1">
      <c r="C153" s="103" t="s">
        <v>162</v>
      </c>
      <c r="D153" s="105">
        <v>1</v>
      </c>
    </row>
    <row r="154" spans="3:4" ht="15.75" thickBot="1">
      <c r="C154" s="106" t="s">
        <v>163</v>
      </c>
      <c r="D154" s="108">
        <v>1</v>
      </c>
    </row>
    <row r="155" spans="3:4" ht="15.75" thickBot="1">
      <c r="C155" s="103" t="s">
        <v>164</v>
      </c>
      <c r="D155" s="105">
        <v>0.99</v>
      </c>
    </row>
    <row r="156" spans="3:4" ht="30.75" thickBot="1">
      <c r="C156" s="106" t="s">
        <v>165</v>
      </c>
      <c r="D156" s="108">
        <v>0.25</v>
      </c>
    </row>
    <row r="157" spans="3:4" ht="15.75" thickBot="1">
      <c r="C157" s="103" t="s">
        <v>166</v>
      </c>
      <c r="D157" s="105">
        <v>1</v>
      </c>
    </row>
    <row r="158" spans="3:4" ht="15.75" thickBot="1">
      <c r="C158" s="109" t="s">
        <v>167</v>
      </c>
      <c r="D158" s="110">
        <v>1</v>
      </c>
    </row>
  </sheetData>
  <mergeCells count="36">
    <mergeCell ref="G33:AS33"/>
    <mergeCell ref="A42:F42"/>
    <mergeCell ref="A77:F77"/>
    <mergeCell ref="A59:F59"/>
    <mergeCell ref="B37:B38"/>
    <mergeCell ref="A72:F72"/>
    <mergeCell ref="B48:B49"/>
    <mergeCell ref="B39:B40"/>
    <mergeCell ref="B63:B64"/>
    <mergeCell ref="B54:B55"/>
    <mergeCell ref="A1:F3"/>
    <mergeCell ref="A5:F5"/>
    <mergeCell ref="A33:F33"/>
    <mergeCell ref="A44:F44"/>
    <mergeCell ref="A46:F46"/>
    <mergeCell ref="A8:F8"/>
    <mergeCell ref="A24:F24"/>
    <mergeCell ref="B27:B29"/>
    <mergeCell ref="A36:F36"/>
    <mergeCell ref="B11:B13"/>
    <mergeCell ref="B15:B16"/>
    <mergeCell ref="B17:B19"/>
    <mergeCell ref="B34:B35"/>
    <mergeCell ref="B20:B22"/>
    <mergeCell ref="A26:F26"/>
    <mergeCell ref="A80:F80"/>
    <mergeCell ref="A89:E89"/>
    <mergeCell ref="A52:F52"/>
    <mergeCell ref="A62:F62"/>
    <mergeCell ref="B65:B66"/>
    <mergeCell ref="B69:B70"/>
    <mergeCell ref="B73:B76"/>
    <mergeCell ref="B83:B84"/>
    <mergeCell ref="A85:F85"/>
    <mergeCell ref="B86:B88"/>
    <mergeCell ref="B78:B79"/>
  </mergeCells>
  <pageMargins left="0.7" right="0.7" top="0.75" bottom="0.75" header="0.3" footer="0.3"/>
  <pageSetup orientation="portrait" horizontalDpi="0"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0BDB13-73DC-4BCB-B7CF-520CDEE31265}">
  <dimension ref="A5:F171"/>
  <sheetViews>
    <sheetView tabSelected="1" topLeftCell="A8" zoomScale="80" zoomScaleNormal="80" workbookViewId="0">
      <selection activeCell="I84" sqref="I84"/>
    </sheetView>
  </sheetViews>
  <sheetFormatPr baseColWidth="10" defaultRowHeight="15"/>
  <cols>
    <col min="1" max="1" width="8.85546875" customWidth="1"/>
    <col min="2" max="2" width="20.5703125" customWidth="1"/>
    <col min="3" max="3" width="18.28515625" customWidth="1"/>
    <col min="4" max="4" width="15.85546875" customWidth="1"/>
    <col min="6" max="6" width="14.28515625" customWidth="1"/>
  </cols>
  <sheetData>
    <row r="5" spans="1:6">
      <c r="A5" s="94" t="s">
        <v>133</v>
      </c>
      <c r="B5" s="95"/>
      <c r="C5" s="95"/>
      <c r="D5" s="95"/>
      <c r="E5" s="95"/>
      <c r="F5" s="95"/>
    </row>
    <row r="6" spans="1:6">
      <c r="A6" s="95"/>
      <c r="B6" s="95"/>
      <c r="C6" s="95"/>
      <c r="D6" s="95"/>
      <c r="E6" s="95"/>
      <c r="F6" s="95"/>
    </row>
    <row r="8" spans="1:6" ht="69.75" customHeight="1">
      <c r="A8" s="96" t="s">
        <v>134</v>
      </c>
      <c r="B8" s="96"/>
      <c r="C8" s="96"/>
      <c r="D8" s="96"/>
      <c r="E8" s="96"/>
      <c r="F8" s="96"/>
    </row>
    <row r="9" spans="1:6" ht="69.75" customHeight="1">
      <c r="A9" s="96"/>
      <c r="B9" s="96"/>
      <c r="C9" s="96"/>
      <c r="D9" s="96"/>
      <c r="E9" s="96"/>
      <c r="F9" s="96"/>
    </row>
    <row r="10" spans="1:6">
      <c r="A10" s="96"/>
      <c r="B10" s="96"/>
      <c r="C10" s="96"/>
      <c r="D10" s="96"/>
      <c r="E10" s="96"/>
      <c r="F10" s="96"/>
    </row>
    <row r="12" spans="1:6">
      <c r="A12" s="96" t="s">
        <v>53</v>
      </c>
      <c r="B12" s="97"/>
      <c r="C12" s="97"/>
      <c r="D12" s="97"/>
      <c r="E12" s="97"/>
      <c r="F12" s="97"/>
    </row>
    <row r="13" spans="1:6">
      <c r="A13" s="97"/>
      <c r="B13" s="97"/>
      <c r="C13" s="97"/>
      <c r="D13" s="97"/>
      <c r="E13" s="97"/>
      <c r="F13" s="97"/>
    </row>
    <row r="14" spans="1:6">
      <c r="A14" s="97"/>
      <c r="B14" s="97"/>
      <c r="C14" s="97"/>
      <c r="D14" s="97"/>
      <c r="E14" s="97"/>
      <c r="F14" s="97"/>
    </row>
    <row r="15" spans="1:6">
      <c r="A15" s="97"/>
      <c r="B15" s="97"/>
      <c r="C15" s="97"/>
      <c r="D15" s="97"/>
      <c r="E15" s="97"/>
      <c r="F15" s="97"/>
    </row>
    <row r="17" spans="1:6">
      <c r="A17" s="96" t="s">
        <v>145</v>
      </c>
      <c r="B17" s="97"/>
      <c r="C17" s="97"/>
      <c r="D17" s="97"/>
      <c r="E17" s="97"/>
      <c r="F17" s="97"/>
    </row>
    <row r="18" spans="1:6">
      <c r="A18" s="97"/>
      <c r="B18" s="97"/>
      <c r="C18" s="97"/>
      <c r="D18" s="97"/>
      <c r="E18" s="97"/>
      <c r="F18" s="97"/>
    </row>
    <row r="19" spans="1:6" ht="51" customHeight="1">
      <c r="A19" s="97"/>
      <c r="B19" s="97"/>
      <c r="C19" s="97"/>
      <c r="D19" s="97"/>
      <c r="E19" s="97"/>
      <c r="F19" s="97"/>
    </row>
    <row r="39" spans="1:6" ht="47.25" customHeight="1">
      <c r="A39" s="96" t="s">
        <v>146</v>
      </c>
      <c r="B39" s="96"/>
      <c r="C39" s="96"/>
      <c r="D39" s="96"/>
      <c r="E39" s="96"/>
      <c r="F39" s="96"/>
    </row>
    <row r="40" spans="1:6" ht="47.25" customHeight="1">
      <c r="A40" s="37"/>
      <c r="B40" s="37"/>
      <c r="C40" s="37"/>
      <c r="D40" s="37"/>
      <c r="E40" s="37"/>
      <c r="F40" s="37"/>
    </row>
    <row r="67" spans="1:6">
      <c r="A67" s="98" t="s">
        <v>50</v>
      </c>
      <c r="B67" s="98"/>
      <c r="C67" s="98"/>
      <c r="D67" s="98"/>
      <c r="E67" s="98"/>
      <c r="F67" s="98"/>
    </row>
    <row r="68" spans="1:6">
      <c r="A68" s="38"/>
      <c r="B68" s="38"/>
      <c r="C68" s="38"/>
      <c r="D68" s="38"/>
      <c r="E68" s="38"/>
      <c r="F68" s="38"/>
    </row>
    <row r="69" spans="1:6" ht="13.5" customHeight="1"/>
    <row r="70" spans="1:6">
      <c r="A70" s="99" t="s">
        <v>147</v>
      </c>
      <c r="B70" s="100"/>
      <c r="C70" s="100"/>
      <c r="D70" s="100"/>
      <c r="E70" s="100"/>
      <c r="F70" s="100"/>
    </row>
    <row r="71" spans="1:6">
      <c r="A71" s="100"/>
      <c r="B71" s="100"/>
      <c r="C71" s="100"/>
      <c r="D71" s="100"/>
      <c r="E71" s="100"/>
      <c r="F71" s="100"/>
    </row>
    <row r="72" spans="1:6">
      <c r="A72" s="100"/>
      <c r="B72" s="100"/>
      <c r="C72" s="100"/>
      <c r="D72" s="100"/>
      <c r="E72" s="100"/>
      <c r="F72" s="100"/>
    </row>
    <row r="73" spans="1:6" ht="111.75" customHeight="1">
      <c r="A73" s="100"/>
      <c r="B73" s="100"/>
      <c r="C73" s="100"/>
      <c r="D73" s="100"/>
      <c r="E73" s="100"/>
      <c r="F73" s="100"/>
    </row>
    <row r="74" spans="1:6">
      <c r="A74" s="39"/>
      <c r="B74" s="39"/>
      <c r="C74" s="39"/>
      <c r="D74" s="39"/>
      <c r="E74" s="39"/>
      <c r="F74" s="39"/>
    </row>
    <row r="75" spans="1:6">
      <c r="A75" s="39"/>
      <c r="B75" s="39"/>
      <c r="C75" s="39"/>
      <c r="D75" s="39"/>
      <c r="E75" s="39"/>
      <c r="F75" s="39"/>
    </row>
    <row r="76" spans="1:6">
      <c r="A76" s="39"/>
      <c r="B76" s="39"/>
      <c r="C76" s="39"/>
      <c r="D76" s="39"/>
      <c r="E76" s="39"/>
      <c r="F76" s="39"/>
    </row>
    <row r="77" spans="1:6" ht="11.25" customHeight="1">
      <c r="A77" s="39"/>
      <c r="B77" s="39"/>
      <c r="C77" s="39"/>
      <c r="D77" s="39"/>
      <c r="E77" s="39"/>
      <c r="F77" s="39"/>
    </row>
    <row r="78" spans="1:6">
      <c r="A78" s="96" t="s">
        <v>135</v>
      </c>
      <c r="B78" s="97"/>
      <c r="C78" s="97"/>
      <c r="D78" s="97"/>
      <c r="E78" s="97"/>
      <c r="F78" s="97"/>
    </row>
    <row r="79" spans="1:6">
      <c r="A79" s="97"/>
      <c r="B79" s="97"/>
      <c r="C79" s="97"/>
      <c r="D79" s="97"/>
      <c r="E79" s="97"/>
      <c r="F79" s="97"/>
    </row>
    <row r="83" spans="1:6">
      <c r="A83" s="75" t="s">
        <v>122</v>
      </c>
      <c r="B83" s="75"/>
      <c r="C83" s="75"/>
      <c r="D83" s="75"/>
      <c r="E83" s="75"/>
      <c r="F83" s="76"/>
    </row>
    <row r="84" spans="1:6">
      <c r="A84" s="77"/>
      <c r="B84" s="77"/>
      <c r="C84" s="77"/>
      <c r="D84" s="77"/>
      <c r="E84" s="77"/>
      <c r="F84" s="78"/>
    </row>
    <row r="85" spans="1:6">
      <c r="A85" s="79"/>
      <c r="B85" s="79"/>
      <c r="C85" s="79"/>
      <c r="D85" s="79"/>
      <c r="E85" s="79"/>
      <c r="F85" s="80"/>
    </row>
    <row r="86" spans="1:6" ht="47.25">
      <c r="A86" s="41" t="s">
        <v>5</v>
      </c>
      <c r="B86" s="42" t="s">
        <v>17</v>
      </c>
      <c r="C86" s="41" t="s">
        <v>6</v>
      </c>
      <c r="D86" s="42" t="s">
        <v>7</v>
      </c>
      <c r="E86" s="42" t="s">
        <v>8</v>
      </c>
      <c r="F86" s="43" t="s">
        <v>9</v>
      </c>
    </row>
    <row r="87" spans="1:6" ht="15.75">
      <c r="A87" s="81" t="s">
        <v>42</v>
      </c>
      <c r="B87" s="67"/>
      <c r="C87" s="67"/>
      <c r="D87" s="67"/>
      <c r="E87" s="67"/>
      <c r="F87" s="82"/>
    </row>
    <row r="88" spans="1:6" ht="75">
      <c r="A88" s="24">
        <v>1</v>
      </c>
      <c r="B88" s="13" t="s">
        <v>54</v>
      </c>
      <c r="C88" s="13" t="s">
        <v>55</v>
      </c>
      <c r="D88" s="44">
        <v>0.92</v>
      </c>
      <c r="E88" s="5">
        <v>94.29</v>
      </c>
      <c r="F88" s="6">
        <v>1</v>
      </c>
    </row>
    <row r="89" spans="1:6" ht="75">
      <c r="A89" s="8">
        <f>1+A88</f>
        <v>2</v>
      </c>
      <c r="B89" s="9" t="s">
        <v>56</v>
      </c>
      <c r="C89" s="25" t="s">
        <v>43</v>
      </c>
      <c r="D89" s="12">
        <v>1</v>
      </c>
      <c r="E89" s="6">
        <v>1</v>
      </c>
      <c r="F89" s="6">
        <f>+E89/D89</f>
        <v>1</v>
      </c>
    </row>
    <row r="90" spans="1:6" ht="15.75">
      <c r="A90" s="83" t="s">
        <v>47</v>
      </c>
      <c r="B90" s="66"/>
      <c r="C90" s="66"/>
      <c r="D90" s="66"/>
      <c r="E90" s="66"/>
      <c r="F90" s="66"/>
    </row>
    <row r="91" spans="1:6" ht="105">
      <c r="A91" s="8">
        <f>1+A89</f>
        <v>3</v>
      </c>
      <c r="B91" s="26" t="s">
        <v>33</v>
      </c>
      <c r="C91" s="27" t="s">
        <v>48</v>
      </c>
      <c r="D91" s="3">
        <v>825</v>
      </c>
      <c r="E91" s="51">
        <v>1402</v>
      </c>
      <c r="F91" s="6">
        <v>1</v>
      </c>
    </row>
    <row r="92" spans="1:6" ht="75">
      <c r="A92" s="8">
        <v>4</v>
      </c>
      <c r="B92" s="26" t="s">
        <v>123</v>
      </c>
      <c r="C92" s="27" t="s">
        <v>124</v>
      </c>
      <c r="D92" s="3">
        <v>1</v>
      </c>
      <c r="E92" s="12">
        <v>0.1</v>
      </c>
      <c r="F92" s="6">
        <f t="shared" ref="F92:F103" si="0">+E92/D92</f>
        <v>0.1</v>
      </c>
    </row>
    <row r="93" spans="1:6" ht="157.5" customHeight="1">
      <c r="A93" s="8">
        <f>1+A92</f>
        <v>5</v>
      </c>
      <c r="B93" s="71" t="s">
        <v>49</v>
      </c>
      <c r="C93" s="27" t="s">
        <v>142</v>
      </c>
      <c r="D93" s="3">
        <v>1</v>
      </c>
      <c r="E93" s="3">
        <v>1</v>
      </c>
      <c r="F93" s="6">
        <f t="shared" si="0"/>
        <v>1</v>
      </c>
    </row>
    <row r="94" spans="1:6" ht="60">
      <c r="A94" s="8">
        <f t="shared" ref="A94:A105" si="1">1+A93</f>
        <v>6</v>
      </c>
      <c r="B94" s="73"/>
      <c r="C94" s="27" t="s">
        <v>58</v>
      </c>
      <c r="D94" s="3">
        <v>163</v>
      </c>
      <c r="E94" s="3">
        <v>154</v>
      </c>
      <c r="F94" s="11">
        <f t="shared" si="0"/>
        <v>0.94478527607361962</v>
      </c>
    </row>
    <row r="95" spans="1:6" ht="60">
      <c r="A95" s="8">
        <f t="shared" si="1"/>
        <v>7</v>
      </c>
      <c r="B95" s="72"/>
      <c r="C95" s="27" t="s">
        <v>57</v>
      </c>
      <c r="D95" s="3">
        <v>2</v>
      </c>
      <c r="E95" s="3">
        <v>14</v>
      </c>
      <c r="F95" s="11">
        <v>1</v>
      </c>
    </row>
    <row r="96" spans="1:6" ht="75">
      <c r="A96" s="8">
        <f t="shared" si="1"/>
        <v>8</v>
      </c>
      <c r="B96" s="25" t="s">
        <v>125</v>
      </c>
      <c r="C96" s="45" t="s">
        <v>126</v>
      </c>
      <c r="D96" s="3">
        <v>1</v>
      </c>
      <c r="E96" s="6">
        <v>0.1</v>
      </c>
      <c r="F96" s="6">
        <f t="shared" si="0"/>
        <v>0.1</v>
      </c>
    </row>
    <row r="97" spans="1:6" ht="60">
      <c r="A97" s="8">
        <f t="shared" si="1"/>
        <v>9</v>
      </c>
      <c r="B97" s="71" t="s">
        <v>59</v>
      </c>
      <c r="C97" s="45" t="s">
        <v>60</v>
      </c>
      <c r="D97" s="3">
        <v>221</v>
      </c>
      <c r="E97" s="3">
        <v>240</v>
      </c>
      <c r="F97" s="6">
        <v>1</v>
      </c>
    </row>
    <row r="98" spans="1:6" ht="45">
      <c r="A98" s="8">
        <f t="shared" si="1"/>
        <v>10</v>
      </c>
      <c r="B98" s="72"/>
      <c r="C98" s="45" t="s">
        <v>61</v>
      </c>
      <c r="D98" s="3">
        <v>3</v>
      </c>
      <c r="E98" s="3">
        <v>36</v>
      </c>
      <c r="F98" s="6">
        <v>1</v>
      </c>
    </row>
    <row r="99" spans="1:6" ht="30">
      <c r="A99" s="8">
        <f t="shared" si="1"/>
        <v>11</v>
      </c>
      <c r="B99" s="71" t="s">
        <v>62</v>
      </c>
      <c r="C99" s="45" t="s">
        <v>63</v>
      </c>
      <c r="D99" s="3">
        <v>375</v>
      </c>
      <c r="E99" s="3">
        <v>604</v>
      </c>
      <c r="F99" s="6">
        <v>1</v>
      </c>
    </row>
    <row r="100" spans="1:6" ht="30">
      <c r="A100" s="8">
        <f t="shared" si="1"/>
        <v>12</v>
      </c>
      <c r="B100" s="73"/>
      <c r="C100" s="45" t="s">
        <v>64</v>
      </c>
      <c r="D100" s="3">
        <v>300</v>
      </c>
      <c r="E100" s="3">
        <v>798</v>
      </c>
      <c r="F100" s="6">
        <v>1</v>
      </c>
    </row>
    <row r="101" spans="1:6" ht="30">
      <c r="A101" s="8">
        <f t="shared" si="1"/>
        <v>13</v>
      </c>
      <c r="B101" s="72"/>
      <c r="C101" s="45" t="s">
        <v>65</v>
      </c>
      <c r="D101" s="3">
        <v>150</v>
      </c>
      <c r="E101" s="3">
        <v>280</v>
      </c>
      <c r="F101" s="6">
        <v>1</v>
      </c>
    </row>
    <row r="102" spans="1:6" ht="105">
      <c r="A102" s="8">
        <f>1+A101</f>
        <v>14</v>
      </c>
      <c r="B102" s="88" t="s">
        <v>66</v>
      </c>
      <c r="C102" s="45" t="s">
        <v>67</v>
      </c>
      <c r="D102" s="3">
        <v>3</v>
      </c>
      <c r="E102" s="3">
        <v>5</v>
      </c>
      <c r="F102" s="6">
        <v>1</v>
      </c>
    </row>
    <row r="103" spans="1:6" ht="135">
      <c r="A103" s="8">
        <f t="shared" si="1"/>
        <v>15</v>
      </c>
      <c r="B103" s="89"/>
      <c r="C103" s="45" t="s">
        <v>68</v>
      </c>
      <c r="D103" s="3">
        <v>4</v>
      </c>
      <c r="E103" s="3">
        <v>3</v>
      </c>
      <c r="F103" s="6">
        <f t="shared" si="0"/>
        <v>0.75</v>
      </c>
    </row>
    <row r="104" spans="1:6" ht="45">
      <c r="A104" s="8">
        <f t="shared" si="1"/>
        <v>16</v>
      </c>
      <c r="B104" s="90"/>
      <c r="C104" s="45" t="s">
        <v>71</v>
      </c>
      <c r="D104" s="3">
        <v>24</v>
      </c>
      <c r="E104" s="3">
        <v>70</v>
      </c>
      <c r="F104" s="6">
        <v>1</v>
      </c>
    </row>
    <row r="105" spans="1:6" ht="105">
      <c r="A105" s="8">
        <f t="shared" si="1"/>
        <v>17</v>
      </c>
      <c r="B105" s="9" t="s">
        <v>69</v>
      </c>
      <c r="C105" s="45" t="s">
        <v>70</v>
      </c>
      <c r="D105" s="3">
        <v>75</v>
      </c>
      <c r="E105" s="3">
        <v>368</v>
      </c>
      <c r="F105" s="6">
        <v>1</v>
      </c>
    </row>
    <row r="106" spans="1:6" ht="15.75">
      <c r="A106" s="83" t="s">
        <v>20</v>
      </c>
      <c r="B106" s="66"/>
      <c r="C106" s="67"/>
      <c r="D106" s="66"/>
      <c r="E106" s="66"/>
      <c r="F106" s="66"/>
    </row>
    <row r="107" spans="1:6" ht="45">
      <c r="A107" s="8">
        <f>1+A105</f>
        <v>18</v>
      </c>
      <c r="B107" s="45" t="s">
        <v>73</v>
      </c>
      <c r="C107" s="45" t="s">
        <v>72</v>
      </c>
      <c r="D107" s="46">
        <v>1</v>
      </c>
      <c r="E107" s="28">
        <v>0.90549999999999997</v>
      </c>
      <c r="F107" s="6">
        <f>+E107/D107</f>
        <v>0.90549999999999997</v>
      </c>
    </row>
    <row r="108" spans="1:6" ht="15.75">
      <c r="A108" s="91" t="s">
        <v>13</v>
      </c>
      <c r="B108" s="91"/>
      <c r="C108" s="91"/>
      <c r="D108" s="91"/>
      <c r="E108" s="91"/>
      <c r="F108" s="91"/>
    </row>
    <row r="109" spans="1:6" ht="45">
      <c r="A109" s="3">
        <f>1+A107</f>
        <v>19</v>
      </c>
      <c r="B109" s="71" t="s">
        <v>74</v>
      </c>
      <c r="C109" s="13" t="s">
        <v>21</v>
      </c>
      <c r="D109" s="30">
        <v>80999</v>
      </c>
      <c r="E109" s="34">
        <v>260344</v>
      </c>
      <c r="F109" s="6">
        <v>1</v>
      </c>
    </row>
    <row r="110" spans="1:6" ht="30">
      <c r="A110" s="3">
        <f>+A109+1</f>
        <v>20</v>
      </c>
      <c r="B110" s="73"/>
      <c r="C110" s="13" t="s">
        <v>22</v>
      </c>
      <c r="D110" s="29">
        <v>8</v>
      </c>
      <c r="E110" s="3">
        <v>15</v>
      </c>
      <c r="F110" s="6">
        <v>1</v>
      </c>
    </row>
    <row r="111" spans="1:6" ht="45">
      <c r="A111" s="3">
        <f t="shared" ref="A111:A112" si="2">+A110+1</f>
        <v>21</v>
      </c>
      <c r="B111" s="72"/>
      <c r="C111" s="36" t="s">
        <v>51</v>
      </c>
      <c r="D111" s="3">
        <v>191</v>
      </c>
      <c r="E111" s="5">
        <v>241</v>
      </c>
      <c r="F111" s="6">
        <v>1</v>
      </c>
    </row>
    <row r="112" spans="1:6" ht="105">
      <c r="A112" s="3">
        <f t="shared" si="2"/>
        <v>22</v>
      </c>
      <c r="B112" s="9" t="s">
        <v>30</v>
      </c>
      <c r="C112" s="4" t="s">
        <v>23</v>
      </c>
      <c r="D112" s="5">
        <v>82</v>
      </c>
      <c r="E112" s="5">
        <v>8</v>
      </c>
      <c r="F112" s="6">
        <f t="shared" ref="F112:F114" si="3">+E112/D112</f>
        <v>9.7560975609756101E-2</v>
      </c>
    </row>
    <row r="113" spans="1:6" ht="75">
      <c r="A113" s="3">
        <f>1+A112</f>
        <v>23</v>
      </c>
      <c r="B113" s="49" t="s">
        <v>31</v>
      </c>
      <c r="C113" s="27" t="s">
        <v>24</v>
      </c>
      <c r="D113" s="3">
        <v>1</v>
      </c>
      <c r="E113" s="5">
        <v>1</v>
      </c>
      <c r="F113" s="6">
        <f t="shared" si="3"/>
        <v>1</v>
      </c>
    </row>
    <row r="114" spans="1:6" ht="90">
      <c r="A114" s="3">
        <f>1+A113</f>
        <v>24</v>
      </c>
      <c r="B114" s="9" t="s">
        <v>32</v>
      </c>
      <c r="C114" s="13" t="s">
        <v>136</v>
      </c>
      <c r="D114" s="29">
        <v>213</v>
      </c>
      <c r="E114" s="5">
        <v>189</v>
      </c>
      <c r="F114" s="6">
        <f t="shared" si="3"/>
        <v>0.88732394366197187</v>
      </c>
    </row>
    <row r="115" spans="1:6" ht="15.75">
      <c r="A115" s="83" t="s">
        <v>75</v>
      </c>
      <c r="B115" s="66"/>
      <c r="C115" s="67"/>
      <c r="D115" s="66"/>
      <c r="E115" s="66"/>
      <c r="F115" s="66"/>
    </row>
    <row r="116" spans="1:6" ht="90">
      <c r="A116" s="3">
        <f>1+A114</f>
        <v>25</v>
      </c>
      <c r="B116" s="71" t="s">
        <v>76</v>
      </c>
      <c r="C116" s="15" t="s">
        <v>77</v>
      </c>
      <c r="D116" s="31">
        <v>1</v>
      </c>
      <c r="E116" s="31">
        <v>1</v>
      </c>
      <c r="F116" s="16">
        <f>+E116/D116</f>
        <v>1</v>
      </c>
    </row>
    <row r="117" spans="1:6" ht="60">
      <c r="A117" s="3">
        <f>1+A116</f>
        <v>26</v>
      </c>
      <c r="B117" s="72"/>
      <c r="C117" s="15" t="s">
        <v>78</v>
      </c>
      <c r="D117" s="31">
        <v>1</v>
      </c>
      <c r="E117" s="31">
        <v>1</v>
      </c>
      <c r="F117" s="16">
        <f>+E117/D117</f>
        <v>1</v>
      </c>
    </row>
    <row r="118" spans="1:6" ht="15.75">
      <c r="A118" s="83" t="s">
        <v>35</v>
      </c>
      <c r="B118" s="66"/>
      <c r="C118" s="86"/>
      <c r="D118" s="66"/>
      <c r="E118" s="66"/>
      <c r="F118" s="68"/>
    </row>
    <row r="119" spans="1:6" ht="75">
      <c r="A119" s="3">
        <f>1+A117</f>
        <v>27</v>
      </c>
      <c r="B119" s="71" t="s">
        <v>79</v>
      </c>
      <c r="C119" s="15" t="s">
        <v>81</v>
      </c>
      <c r="D119" s="17">
        <v>2</v>
      </c>
      <c r="E119" s="18">
        <v>19</v>
      </c>
      <c r="F119" s="19">
        <v>1</v>
      </c>
    </row>
    <row r="120" spans="1:6" ht="60">
      <c r="A120" s="3">
        <f>1+A119</f>
        <v>28</v>
      </c>
      <c r="B120" s="72"/>
      <c r="C120" s="4" t="s">
        <v>80</v>
      </c>
      <c r="D120" s="17">
        <v>5</v>
      </c>
      <c r="E120" s="18">
        <v>0</v>
      </c>
      <c r="F120" s="19">
        <f t="shared" ref="F120" si="4">+E120/D120</f>
        <v>0</v>
      </c>
    </row>
    <row r="121" spans="1:6" ht="60">
      <c r="A121" s="3">
        <f t="shared" ref="A121:A123" si="5">1+A120</f>
        <v>29</v>
      </c>
      <c r="B121" s="71" t="s">
        <v>33</v>
      </c>
      <c r="C121" s="4" t="s">
        <v>82</v>
      </c>
      <c r="D121" s="17">
        <v>13</v>
      </c>
      <c r="E121" s="18">
        <v>49</v>
      </c>
      <c r="F121" s="19">
        <v>1</v>
      </c>
    </row>
    <row r="122" spans="1:6" ht="45">
      <c r="A122" s="3">
        <f t="shared" si="5"/>
        <v>30</v>
      </c>
      <c r="B122" s="72"/>
      <c r="C122" s="4" t="s">
        <v>83</v>
      </c>
      <c r="D122" s="18">
        <v>40</v>
      </c>
      <c r="E122" s="18">
        <v>43</v>
      </c>
      <c r="F122" s="19">
        <v>1</v>
      </c>
    </row>
    <row r="123" spans="1:6" ht="120">
      <c r="A123" s="3">
        <f t="shared" si="5"/>
        <v>31</v>
      </c>
      <c r="B123" s="32" t="s">
        <v>84</v>
      </c>
      <c r="C123" s="4" t="s">
        <v>85</v>
      </c>
      <c r="D123" s="33">
        <v>0.25</v>
      </c>
      <c r="E123" s="33">
        <v>1</v>
      </c>
      <c r="F123" s="19">
        <v>1</v>
      </c>
    </row>
    <row r="124" spans="1:6" ht="15.75">
      <c r="A124" s="83" t="s">
        <v>26</v>
      </c>
      <c r="B124" s="66"/>
      <c r="C124" s="66"/>
      <c r="D124" s="66"/>
      <c r="E124" s="66"/>
      <c r="F124" s="68"/>
    </row>
    <row r="125" spans="1:6" ht="105">
      <c r="A125" s="3">
        <f>1+A123</f>
        <v>32</v>
      </c>
      <c r="B125" s="4" t="s">
        <v>33</v>
      </c>
      <c r="C125" s="4" t="s">
        <v>25</v>
      </c>
      <c r="D125" s="33">
        <v>1</v>
      </c>
      <c r="E125" s="33">
        <v>1</v>
      </c>
      <c r="F125" s="12">
        <f>+E125/D125</f>
        <v>1</v>
      </c>
    </row>
    <row r="126" spans="1:6" ht="15.75">
      <c r="A126" s="84" t="s">
        <v>38</v>
      </c>
      <c r="B126" s="84"/>
      <c r="C126" s="84"/>
      <c r="D126" s="84"/>
      <c r="E126" s="84"/>
      <c r="F126" s="85"/>
    </row>
    <row r="127" spans="1:6" ht="105">
      <c r="A127" s="3">
        <f>1+A125</f>
        <v>33</v>
      </c>
      <c r="B127" s="4" t="s">
        <v>86</v>
      </c>
      <c r="C127" s="47" t="s">
        <v>87</v>
      </c>
      <c r="D127" s="33">
        <v>1</v>
      </c>
      <c r="E127" s="33">
        <v>1</v>
      </c>
      <c r="F127" s="12">
        <f>+E127/D127</f>
        <v>1</v>
      </c>
    </row>
    <row r="128" spans="1:6" ht="15.75">
      <c r="A128" s="86" t="s">
        <v>39</v>
      </c>
      <c r="B128" s="86"/>
      <c r="C128" s="86"/>
      <c r="D128" s="86"/>
      <c r="E128" s="86"/>
      <c r="F128" s="87"/>
    </row>
    <row r="129" spans="1:6" ht="75">
      <c r="A129" s="3">
        <f>1+A127</f>
        <v>34</v>
      </c>
      <c r="B129" s="4" t="s">
        <v>88</v>
      </c>
      <c r="C129" s="4" t="s">
        <v>144</v>
      </c>
      <c r="D129" s="3">
        <v>1</v>
      </c>
      <c r="E129" s="3">
        <v>1</v>
      </c>
      <c r="F129" s="12">
        <f>+E129/D129</f>
        <v>1</v>
      </c>
    </row>
    <row r="130" spans="1:6" ht="60">
      <c r="A130" s="3">
        <f>1+A129</f>
        <v>35</v>
      </c>
      <c r="B130" s="71" t="s">
        <v>89</v>
      </c>
      <c r="C130" s="4" t="s">
        <v>90</v>
      </c>
      <c r="D130" s="3">
        <v>1</v>
      </c>
      <c r="E130" s="3">
        <v>1</v>
      </c>
      <c r="F130" s="12">
        <f t="shared" ref="F130:F133" si="6">+E130/D130</f>
        <v>1</v>
      </c>
    </row>
    <row r="131" spans="1:6" ht="60">
      <c r="A131" s="3">
        <f t="shared" ref="A131" si="7">1+A130</f>
        <v>36</v>
      </c>
      <c r="B131" s="72"/>
      <c r="C131" s="4" t="s">
        <v>141</v>
      </c>
      <c r="D131" s="3">
        <v>1</v>
      </c>
      <c r="E131" s="3">
        <v>1</v>
      </c>
      <c r="F131" s="12">
        <f t="shared" si="6"/>
        <v>1</v>
      </c>
    </row>
    <row r="132" spans="1:6" ht="60">
      <c r="A132" s="3">
        <f>1+A131</f>
        <v>37</v>
      </c>
      <c r="B132" s="9" t="s">
        <v>91</v>
      </c>
      <c r="C132" s="4" t="s">
        <v>40</v>
      </c>
      <c r="D132" s="3">
        <v>1</v>
      </c>
      <c r="E132" s="3">
        <v>1</v>
      </c>
      <c r="F132" s="12">
        <f t="shared" si="6"/>
        <v>1</v>
      </c>
    </row>
    <row r="133" spans="1:6" ht="105">
      <c r="A133" s="3">
        <f>1+A132</f>
        <v>38</v>
      </c>
      <c r="B133" s="4" t="s">
        <v>33</v>
      </c>
      <c r="C133" s="4" t="s">
        <v>92</v>
      </c>
      <c r="D133" s="3">
        <v>1</v>
      </c>
      <c r="E133" s="3">
        <v>1</v>
      </c>
      <c r="F133" s="12">
        <f t="shared" si="6"/>
        <v>1</v>
      </c>
    </row>
    <row r="134" spans="1:6" ht="15.75">
      <c r="A134" s="66" t="s">
        <v>44</v>
      </c>
      <c r="B134" s="66"/>
      <c r="C134" s="66"/>
      <c r="D134" s="66"/>
      <c r="E134" s="66"/>
      <c r="F134" s="68"/>
    </row>
    <row r="135" spans="1:6" ht="105">
      <c r="A135" s="3">
        <f>1+A133</f>
        <v>39</v>
      </c>
      <c r="B135" s="4" t="s">
        <v>45</v>
      </c>
      <c r="C135" s="40" t="s">
        <v>46</v>
      </c>
      <c r="D135" s="3">
        <v>20</v>
      </c>
      <c r="E135" s="3">
        <v>88</v>
      </c>
      <c r="F135" s="12">
        <v>1</v>
      </c>
    </row>
    <row r="136" spans="1:6" ht="120">
      <c r="A136" s="3">
        <f>1+A135</f>
        <v>40</v>
      </c>
      <c r="B136" s="71" t="s">
        <v>88</v>
      </c>
      <c r="C136" s="40" t="s">
        <v>93</v>
      </c>
      <c r="D136" s="3">
        <v>6</v>
      </c>
      <c r="E136" s="3">
        <v>9</v>
      </c>
      <c r="F136" s="12">
        <v>1</v>
      </c>
    </row>
    <row r="137" spans="1:6" ht="120">
      <c r="A137" s="3">
        <f>1+A136</f>
        <v>41</v>
      </c>
      <c r="B137" s="72"/>
      <c r="C137" s="40" t="s">
        <v>143</v>
      </c>
      <c r="D137" s="12">
        <v>0.91</v>
      </c>
      <c r="E137" s="3">
        <v>86.57</v>
      </c>
      <c r="F137" s="12">
        <v>0.95130000000000003</v>
      </c>
    </row>
    <row r="138" spans="1:6" ht="105">
      <c r="A138" s="3">
        <f>1+A137</f>
        <v>42</v>
      </c>
      <c r="B138" s="4" t="s">
        <v>94</v>
      </c>
      <c r="C138" s="40" t="s">
        <v>95</v>
      </c>
      <c r="D138" s="3">
        <v>2</v>
      </c>
      <c r="E138" s="3">
        <v>12</v>
      </c>
      <c r="F138" s="12">
        <v>1</v>
      </c>
    </row>
    <row r="139" spans="1:6" ht="105">
      <c r="A139" s="3">
        <f t="shared" ref="A139:A140" si="8">1+A138</f>
        <v>43</v>
      </c>
      <c r="B139" s="4" t="s">
        <v>96</v>
      </c>
      <c r="C139" s="40" t="s">
        <v>97</v>
      </c>
      <c r="D139" s="3">
        <v>1</v>
      </c>
      <c r="E139" s="3">
        <v>1</v>
      </c>
      <c r="F139" s="12">
        <f t="shared" ref="F139" si="9">+E139/D139</f>
        <v>1</v>
      </c>
    </row>
    <row r="140" spans="1:6" ht="120">
      <c r="A140" s="3">
        <f t="shared" si="8"/>
        <v>44</v>
      </c>
      <c r="B140" s="9" t="s">
        <v>59</v>
      </c>
      <c r="C140" s="13" t="s">
        <v>98</v>
      </c>
      <c r="D140" s="3">
        <v>7</v>
      </c>
      <c r="E140" s="3">
        <v>18</v>
      </c>
      <c r="F140" s="12">
        <v>1</v>
      </c>
    </row>
    <row r="141" spans="1:6" ht="15.75">
      <c r="A141" s="66" t="s">
        <v>37</v>
      </c>
      <c r="B141" s="66"/>
      <c r="C141" s="66"/>
      <c r="D141" s="66"/>
      <c r="E141" s="66"/>
      <c r="F141" s="68"/>
    </row>
    <row r="142" spans="1:6" ht="75">
      <c r="A142" s="3">
        <f>1+A140</f>
        <v>45</v>
      </c>
      <c r="B142" s="4" t="s">
        <v>99</v>
      </c>
      <c r="C142" s="13" t="s">
        <v>138</v>
      </c>
      <c r="D142" s="3">
        <v>1</v>
      </c>
      <c r="E142" s="3">
        <v>1</v>
      </c>
      <c r="F142" s="12">
        <f>+E142/D142</f>
        <v>1</v>
      </c>
    </row>
    <row r="143" spans="1:6" ht="135">
      <c r="A143" s="3">
        <f>1+A142</f>
        <v>46</v>
      </c>
      <c r="B143" s="4" t="s">
        <v>100</v>
      </c>
      <c r="C143" s="13" t="s">
        <v>139</v>
      </c>
      <c r="D143" s="3">
        <v>1</v>
      </c>
      <c r="E143" s="3">
        <v>1</v>
      </c>
      <c r="F143" s="12">
        <f>+E143/D143</f>
        <v>1</v>
      </c>
    </row>
    <row r="144" spans="1:6" ht="15.75">
      <c r="A144" s="66" t="s">
        <v>27</v>
      </c>
      <c r="B144" s="66"/>
      <c r="C144" s="66"/>
      <c r="D144" s="66"/>
      <c r="E144" s="66"/>
      <c r="F144" s="68"/>
    </row>
    <row r="145" spans="1:6" ht="90">
      <c r="A145" s="3">
        <f>1+A143</f>
        <v>47</v>
      </c>
      <c r="B145" s="71" t="s">
        <v>101</v>
      </c>
      <c r="C145" s="21" t="s">
        <v>102</v>
      </c>
      <c r="D145" s="3">
        <v>1</v>
      </c>
      <c r="E145" s="18">
        <v>7</v>
      </c>
      <c r="F145" s="12">
        <v>1</v>
      </c>
    </row>
    <row r="146" spans="1:6" ht="75">
      <c r="A146" s="3">
        <f t="shared" ref="A146:A153" si="10">1+A145</f>
        <v>48</v>
      </c>
      <c r="B146" s="72"/>
      <c r="C146" s="21" t="s">
        <v>137</v>
      </c>
      <c r="D146" s="3">
        <v>2</v>
      </c>
      <c r="E146" s="18">
        <v>5</v>
      </c>
      <c r="F146" s="12">
        <v>1</v>
      </c>
    </row>
    <row r="147" spans="1:6" ht="60">
      <c r="A147" s="3">
        <f t="shared" si="10"/>
        <v>49</v>
      </c>
      <c r="B147" s="71" t="s">
        <v>103</v>
      </c>
      <c r="C147" s="21" t="s">
        <v>127</v>
      </c>
      <c r="D147" s="3">
        <v>1</v>
      </c>
      <c r="E147" s="18">
        <v>5</v>
      </c>
      <c r="F147" s="12">
        <v>1</v>
      </c>
    </row>
    <row r="148" spans="1:6" ht="75">
      <c r="A148" s="3">
        <f t="shared" si="10"/>
        <v>50</v>
      </c>
      <c r="B148" s="72"/>
      <c r="C148" s="21" t="s">
        <v>104</v>
      </c>
      <c r="D148" s="3">
        <v>1</v>
      </c>
      <c r="E148" s="18">
        <v>5</v>
      </c>
      <c r="F148" s="12">
        <v>1</v>
      </c>
    </row>
    <row r="149" spans="1:6" ht="90">
      <c r="A149" s="3">
        <f>1+A148</f>
        <v>51</v>
      </c>
      <c r="B149" s="48" t="s">
        <v>128</v>
      </c>
      <c r="C149" s="21" t="s">
        <v>105</v>
      </c>
      <c r="D149" s="3">
        <v>1</v>
      </c>
      <c r="E149" s="18">
        <v>5</v>
      </c>
      <c r="F149" s="12">
        <v>1</v>
      </c>
    </row>
    <row r="150" spans="1:6" ht="120">
      <c r="A150" s="3">
        <f t="shared" si="10"/>
        <v>52</v>
      </c>
      <c r="B150" s="4" t="s">
        <v>129</v>
      </c>
      <c r="C150" s="21" t="s">
        <v>130</v>
      </c>
      <c r="D150" s="3">
        <v>1</v>
      </c>
      <c r="E150" s="18">
        <v>3</v>
      </c>
      <c r="F150" s="12">
        <v>1</v>
      </c>
    </row>
    <row r="151" spans="1:6" ht="105">
      <c r="A151" s="3">
        <f t="shared" si="10"/>
        <v>53</v>
      </c>
      <c r="B151" s="71" t="s">
        <v>106</v>
      </c>
      <c r="C151" s="21" t="s">
        <v>28</v>
      </c>
      <c r="D151" s="3">
        <v>3</v>
      </c>
      <c r="E151" s="18">
        <v>9</v>
      </c>
      <c r="F151" s="12">
        <v>1</v>
      </c>
    </row>
    <row r="152" spans="1:6" ht="120">
      <c r="A152" s="3">
        <f t="shared" si="10"/>
        <v>54</v>
      </c>
      <c r="B152" s="72"/>
      <c r="C152" s="21" t="s">
        <v>107</v>
      </c>
      <c r="D152" s="3">
        <v>1</v>
      </c>
      <c r="E152" s="18">
        <v>5</v>
      </c>
      <c r="F152" s="12">
        <v>1</v>
      </c>
    </row>
    <row r="153" spans="1:6" ht="150">
      <c r="A153" s="3">
        <f t="shared" si="10"/>
        <v>55</v>
      </c>
      <c r="B153" s="4" t="s">
        <v>34</v>
      </c>
      <c r="C153" s="21" t="s">
        <v>131</v>
      </c>
      <c r="D153" s="3">
        <v>1</v>
      </c>
      <c r="E153" s="18">
        <v>9</v>
      </c>
      <c r="F153" s="12">
        <v>1</v>
      </c>
    </row>
    <row r="154" spans="1:6" ht="15.75">
      <c r="A154" s="66" t="s">
        <v>41</v>
      </c>
      <c r="B154" s="66"/>
      <c r="C154" s="66"/>
      <c r="D154" s="66"/>
      <c r="E154" s="66"/>
      <c r="F154" s="68"/>
    </row>
    <row r="155" spans="1:6" ht="75">
      <c r="A155" s="3">
        <f>1+A153</f>
        <v>56</v>
      </c>
      <c r="B155" s="71" t="s">
        <v>33</v>
      </c>
      <c r="C155" s="21" t="s">
        <v>140</v>
      </c>
      <c r="D155" s="18">
        <v>1</v>
      </c>
      <c r="E155" s="18">
        <v>1</v>
      </c>
      <c r="F155" s="22">
        <f>+E155/D155</f>
        <v>1</v>
      </c>
    </row>
    <row r="156" spans="1:6" ht="45">
      <c r="A156" s="3">
        <f>1+A155</f>
        <v>57</v>
      </c>
      <c r="B156" s="73"/>
      <c r="C156" s="21" t="s">
        <v>108</v>
      </c>
      <c r="D156" s="33">
        <v>1</v>
      </c>
      <c r="E156" s="33">
        <v>0</v>
      </c>
      <c r="F156" s="22">
        <f t="shared" ref="F156:F160" si="11">+E156/D156</f>
        <v>0</v>
      </c>
    </row>
    <row r="157" spans="1:6" ht="45">
      <c r="A157" s="3">
        <f t="shared" ref="A157:A158" si="12">1+A156</f>
        <v>58</v>
      </c>
      <c r="B157" s="73"/>
      <c r="C157" s="21" t="s">
        <v>109</v>
      </c>
      <c r="D157" s="33">
        <v>1</v>
      </c>
      <c r="E157" s="33">
        <v>0</v>
      </c>
      <c r="F157" s="22">
        <f t="shared" si="11"/>
        <v>0</v>
      </c>
    </row>
    <row r="158" spans="1:6" ht="45">
      <c r="A158" s="3">
        <f t="shared" si="12"/>
        <v>59</v>
      </c>
      <c r="B158" s="72"/>
      <c r="C158" s="50" t="s">
        <v>110</v>
      </c>
      <c r="D158" s="33">
        <v>1</v>
      </c>
      <c r="E158" s="33">
        <v>0</v>
      </c>
      <c r="F158" s="22">
        <f t="shared" si="11"/>
        <v>0</v>
      </c>
    </row>
    <row r="159" spans="1:6" ht="15.75">
      <c r="A159" s="66" t="s">
        <v>36</v>
      </c>
      <c r="B159" s="66"/>
      <c r="C159" s="66"/>
      <c r="D159" s="66"/>
      <c r="E159" s="66"/>
      <c r="F159" s="68"/>
    </row>
    <row r="160" spans="1:6" ht="45">
      <c r="A160" s="3">
        <f>1+A158</f>
        <v>60</v>
      </c>
      <c r="B160" s="74" t="s">
        <v>111</v>
      </c>
      <c r="C160" s="13" t="s">
        <v>132</v>
      </c>
      <c r="D160" s="3">
        <v>7</v>
      </c>
      <c r="E160" s="18">
        <v>7</v>
      </c>
      <c r="F160" s="22">
        <f t="shared" si="11"/>
        <v>1</v>
      </c>
    </row>
    <row r="161" spans="1:6" ht="60">
      <c r="A161" s="3">
        <f>1+A160</f>
        <v>61</v>
      </c>
      <c r="B161" s="74"/>
      <c r="C161" s="13" t="s">
        <v>112</v>
      </c>
      <c r="D161" s="3">
        <v>4</v>
      </c>
      <c r="E161" s="18">
        <v>5</v>
      </c>
      <c r="F161" s="22">
        <v>1</v>
      </c>
    </row>
    <row r="162" spans="1:6" ht="15.75">
      <c r="A162" s="66" t="s">
        <v>14</v>
      </c>
      <c r="B162" s="66"/>
      <c r="C162" s="67"/>
      <c r="D162" s="66"/>
      <c r="E162" s="66"/>
      <c r="F162" s="68"/>
    </row>
    <row r="163" spans="1:6" ht="90">
      <c r="A163" s="3">
        <f>1+A161</f>
        <v>62</v>
      </c>
      <c r="B163" s="4" t="s">
        <v>29</v>
      </c>
      <c r="C163" s="13" t="s">
        <v>18</v>
      </c>
      <c r="D163" s="14">
        <v>1</v>
      </c>
      <c r="E163" s="14">
        <v>1</v>
      </c>
      <c r="F163" s="14">
        <f>+E163/D163</f>
        <v>1</v>
      </c>
    </row>
    <row r="164" spans="1:6" ht="120">
      <c r="A164" s="3">
        <f>1+A163</f>
        <v>63</v>
      </c>
      <c r="B164" s="4" t="s">
        <v>113</v>
      </c>
      <c r="C164" s="13" t="s">
        <v>19</v>
      </c>
      <c r="D164" s="14">
        <v>0.25</v>
      </c>
      <c r="E164" s="14">
        <v>0.4</v>
      </c>
      <c r="F164" s="14">
        <v>1</v>
      </c>
    </row>
    <row r="165" spans="1:6" ht="60">
      <c r="A165" s="3">
        <f>1+A164</f>
        <v>64</v>
      </c>
      <c r="B165" s="71" t="s">
        <v>114</v>
      </c>
      <c r="C165" s="13" t="s">
        <v>115</v>
      </c>
      <c r="D165" s="3">
        <v>14</v>
      </c>
      <c r="E165" s="3">
        <v>14</v>
      </c>
      <c r="F165" s="14">
        <f>+E165/D165</f>
        <v>1</v>
      </c>
    </row>
    <row r="166" spans="1:6" ht="75">
      <c r="A166" s="3">
        <f t="shared" ref="A166" si="13">1+A165</f>
        <v>65</v>
      </c>
      <c r="B166" s="72"/>
      <c r="C166" s="13" t="s">
        <v>116</v>
      </c>
      <c r="D166" s="3">
        <v>1</v>
      </c>
      <c r="E166" s="3">
        <v>1</v>
      </c>
      <c r="F166" s="14">
        <f>+E166/D166</f>
        <v>1</v>
      </c>
    </row>
    <row r="167" spans="1:6" ht="15.75">
      <c r="A167" s="66" t="s">
        <v>117</v>
      </c>
      <c r="B167" s="66"/>
      <c r="C167" s="67"/>
      <c r="D167" s="66"/>
      <c r="E167" s="66"/>
      <c r="F167" s="68"/>
    </row>
    <row r="168" spans="1:6" ht="45">
      <c r="A168" s="3">
        <f>1+A166</f>
        <v>66</v>
      </c>
      <c r="B168" s="71" t="s">
        <v>118</v>
      </c>
      <c r="C168" s="13" t="s">
        <v>119</v>
      </c>
      <c r="D168" s="3">
        <v>1</v>
      </c>
      <c r="E168" s="3">
        <v>2</v>
      </c>
      <c r="F168" s="14">
        <v>1</v>
      </c>
    </row>
    <row r="169" spans="1:6" ht="45">
      <c r="A169" s="3">
        <f t="shared" ref="A169:A170" si="14">1+A168</f>
        <v>67</v>
      </c>
      <c r="B169" s="73"/>
      <c r="C169" s="13" t="s">
        <v>120</v>
      </c>
      <c r="D169" s="3">
        <v>1</v>
      </c>
      <c r="E169" s="3">
        <v>1</v>
      </c>
      <c r="F169" s="22">
        <f t="shared" ref="F169" si="15">+E169/D169</f>
        <v>1</v>
      </c>
    </row>
    <row r="170" spans="1:6" ht="45">
      <c r="A170" s="3">
        <f t="shared" si="14"/>
        <v>68</v>
      </c>
      <c r="B170" s="72"/>
      <c r="C170" s="13" t="s">
        <v>121</v>
      </c>
      <c r="D170" s="3">
        <v>1</v>
      </c>
      <c r="E170" s="3">
        <v>4</v>
      </c>
      <c r="F170" s="22">
        <v>1</v>
      </c>
    </row>
    <row r="171" spans="1:6" ht="21" customHeight="1">
      <c r="A171" s="69" t="s">
        <v>15</v>
      </c>
      <c r="B171" s="69"/>
      <c r="C171" s="69"/>
      <c r="D171" s="69"/>
      <c r="E171" s="70"/>
      <c r="F171" s="35">
        <v>0.89</v>
      </c>
    </row>
  </sheetData>
  <mergeCells count="43">
    <mergeCell ref="A70:F73"/>
    <mergeCell ref="A78:F79"/>
    <mergeCell ref="A5:F6"/>
    <mergeCell ref="A8:F10"/>
    <mergeCell ref="A12:F15"/>
    <mergeCell ref="A17:F19"/>
    <mergeCell ref="A67:F67"/>
    <mergeCell ref="A39:F39"/>
    <mergeCell ref="A83:F85"/>
    <mergeCell ref="A87:F87"/>
    <mergeCell ref="A90:F90"/>
    <mergeCell ref="B155:B158"/>
    <mergeCell ref="A159:F159"/>
    <mergeCell ref="B145:B146"/>
    <mergeCell ref="B147:B148"/>
    <mergeCell ref="B151:B152"/>
    <mergeCell ref="A154:F154"/>
    <mergeCell ref="B93:B95"/>
    <mergeCell ref="B97:B98"/>
    <mergeCell ref="B99:B101"/>
    <mergeCell ref="B102:B104"/>
    <mergeCell ref="A106:F106"/>
    <mergeCell ref="A108:F108"/>
    <mergeCell ref="B109:B111"/>
    <mergeCell ref="A115:F115"/>
    <mergeCell ref="B116:B117"/>
    <mergeCell ref="A118:F118"/>
    <mergeCell ref="B119:B120"/>
    <mergeCell ref="B121:B122"/>
    <mergeCell ref="A124:F124"/>
    <mergeCell ref="A126:F126"/>
    <mergeCell ref="A128:F128"/>
    <mergeCell ref="A171:E171"/>
    <mergeCell ref="B130:B131"/>
    <mergeCell ref="A134:F134"/>
    <mergeCell ref="B136:B137"/>
    <mergeCell ref="A141:F141"/>
    <mergeCell ref="A144:F144"/>
    <mergeCell ref="B160:B161"/>
    <mergeCell ref="A162:F162"/>
    <mergeCell ref="B165:B166"/>
    <mergeCell ref="A167:F167"/>
    <mergeCell ref="B168:B170"/>
  </mergeCells>
  <pageMargins left="0.7" right="0.7" top="0.75" bottom="0.75" header="0.3" footer="0.3"/>
  <pageSetup orientation="portrait" horizontalDpi="0"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Matriz de datos</vt:lpstr>
      <vt:lpstr>Informe trimestral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Wendy De Los Santos</dc:creator>
  <cp:lastModifiedBy>Wendy De Los Santos</cp:lastModifiedBy>
  <cp:lastPrinted>2025-04-14T13:03:57Z</cp:lastPrinted>
  <dcterms:created xsi:type="dcterms:W3CDTF">2025-04-02T14:41:20Z</dcterms:created>
  <dcterms:modified xsi:type="dcterms:W3CDTF">2025-10-08T20:03:46Z</dcterms:modified>
</cp:coreProperties>
</file>