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Ana Maria Lizardo\Desktop\BACKUP JOOMLA\PEI\POA\2025\"/>
    </mc:Choice>
  </mc:AlternateContent>
  <xr:revisionPtr revIDLastSave="0" documentId="13_ncr:1_{DBD40E9C-93AD-4364-91D7-62DB660A6F6B}" xr6:coauthVersionLast="47" xr6:coauthVersionMax="47" xr10:uidLastSave="{00000000-0000-0000-0000-000000000000}"/>
  <bookViews>
    <workbookView xWindow="-120" yWindow="-120" windowWidth="29040" windowHeight="15840" xr2:uid="{36452F89-60AA-4B9C-992E-001074968A14}"/>
  </bookViews>
  <sheets>
    <sheet name="Matriz de datos" sheetId="1" r:id="rId1"/>
    <sheet name="Informe trimestral" sheetId="2" r:id="rId2"/>
  </sheets>
  <definedNames>
    <definedName name="_xlnm._FilterDatabase" localSheetId="0" hidden="1">'Matriz de datos'!$F$1:$F$81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54" i="2" l="1"/>
  <c r="F152" i="2"/>
  <c r="F151" i="2"/>
  <c r="A151" i="2"/>
  <c r="A152" i="2" s="1"/>
  <c r="A154" i="2" s="1"/>
  <c r="A155" i="2" s="1"/>
  <c r="F150" i="2"/>
  <c r="F148" i="2"/>
  <c r="F147" i="2"/>
  <c r="F146" i="2"/>
  <c r="A146" i="2"/>
  <c r="A147" i="2" s="1"/>
  <c r="A148" i="2" s="1"/>
  <c r="F142" i="2"/>
  <c r="A142" i="2"/>
  <c r="A144" i="2" s="1"/>
  <c r="F141" i="2"/>
  <c r="F140" i="2"/>
  <c r="F139" i="2"/>
  <c r="F138" i="2"/>
  <c r="A138" i="2"/>
  <c r="A139" i="2" s="1"/>
  <c r="A140" i="2" s="1"/>
  <c r="F137" i="2"/>
  <c r="A126" i="2"/>
  <c r="A128" i="2" s="1"/>
  <c r="A129" i="2" s="1"/>
  <c r="A130" i="2" s="1"/>
  <c r="A132" i="2" s="1"/>
  <c r="A134" i="2" s="1"/>
  <c r="A135" i="2" s="1"/>
  <c r="F125" i="2"/>
  <c r="F123" i="2"/>
  <c r="F122" i="2"/>
  <c r="F120" i="2"/>
  <c r="F119" i="2"/>
  <c r="A112" i="2"/>
  <c r="A113" i="2" s="1"/>
  <c r="A114" i="2" s="1"/>
  <c r="A115" i="2" s="1"/>
  <c r="A116" i="2" s="1"/>
  <c r="A117" i="2" s="1"/>
  <c r="A119" i="2" s="1"/>
  <c r="A120" i="2" s="1"/>
  <c r="A121" i="2" s="1"/>
  <c r="A122" i="2" s="1"/>
  <c r="A123" i="2" s="1"/>
  <c r="A109" i="2"/>
  <c r="A110" i="2" s="1"/>
  <c r="A103" i="2"/>
  <c r="A104" i="2" s="1"/>
  <c r="A105" i="2" s="1"/>
  <c r="A106" i="2" s="1"/>
  <c r="F99" i="2"/>
  <c r="F98" i="2"/>
  <c r="F97" i="2"/>
  <c r="D96" i="2"/>
  <c r="F96" i="2" s="1"/>
  <c r="F95" i="2"/>
  <c r="F94" i="2"/>
  <c r="A93" i="2"/>
  <c r="A94" i="2" s="1"/>
  <c r="A95" i="2" s="1"/>
  <c r="A96" i="2" s="1"/>
  <c r="A97" i="2" s="1"/>
  <c r="A98" i="2" s="1"/>
  <c r="A99" i="2" s="1"/>
  <c r="F90" i="2"/>
  <c r="F88" i="2"/>
  <c r="A87" i="2"/>
  <c r="A88" i="2" s="1"/>
  <c r="Q4" i="1" l="1"/>
  <c r="A66" i="1"/>
  <c r="A67" i="1" s="1"/>
  <c r="A68" i="1" s="1"/>
  <c r="F60" i="1"/>
  <c r="A29" i="1" l="1"/>
  <c r="A30" i="1" s="1"/>
  <c r="A32" i="1" s="1"/>
  <c r="A33" i="1" s="1"/>
  <c r="A34" i="1" s="1"/>
  <c r="A35" i="1" s="1"/>
  <c r="A36" i="1" s="1"/>
  <c r="A37" i="1" s="1"/>
  <c r="A39" i="1" s="1"/>
  <c r="F68" i="1" l="1"/>
  <c r="F66" i="1"/>
  <c r="F67" i="1"/>
  <c r="F71" i="1"/>
  <c r="F72" i="1"/>
  <c r="F70" i="1"/>
  <c r="F74" i="1" l="1"/>
  <c r="F59" i="1"/>
  <c r="F61" i="1"/>
  <c r="F62" i="1"/>
  <c r="F58" i="1"/>
  <c r="F57" i="1"/>
  <c r="F45" i="1"/>
  <c r="F40" i="1"/>
  <c r="F42" i="1"/>
  <c r="F43" i="1"/>
  <c r="F39" i="1"/>
  <c r="D16" i="1"/>
  <c r="F16" i="1" s="1"/>
  <c r="F15" i="1"/>
  <c r="F17" i="1"/>
  <c r="F18" i="1"/>
  <c r="F19" i="1"/>
  <c r="A13" i="1"/>
  <c r="A14" i="1" s="1"/>
  <c r="A15" i="1" s="1"/>
  <c r="A16" i="1" s="1"/>
  <c r="A17" i="1" s="1"/>
  <c r="A18" i="1" s="1"/>
  <c r="A19" i="1" s="1"/>
  <c r="A23" i="1" s="1"/>
  <c r="A24" i="1" s="1"/>
  <c r="A25" i="1" s="1"/>
  <c r="A26" i="1" s="1"/>
  <c r="F14" i="1"/>
  <c r="F10" i="1"/>
  <c r="A40" i="1" l="1"/>
  <c r="A41" i="1" s="1"/>
  <c r="A42" i="1" s="1"/>
  <c r="A43" i="1" s="1"/>
  <c r="A46" i="1" s="1"/>
  <c r="A48" i="1" s="1"/>
  <c r="A49" i="1" s="1"/>
  <c r="A50" i="1" s="1"/>
  <c r="A52" i="1" s="1"/>
  <c r="A54" i="1" s="1"/>
  <c r="A55" i="1" s="1"/>
  <c r="A58" i="1" s="1"/>
  <c r="A59" i="1" s="1"/>
  <c r="F8" i="1"/>
  <c r="P6" i="1" s="1"/>
  <c r="A7" i="1"/>
  <c r="A8" i="1" s="1"/>
  <c r="A62" i="1" l="1"/>
  <c r="A64" i="1" s="1"/>
  <c r="A60" i="1"/>
  <c r="R3" i="1"/>
  <c r="R1" i="1"/>
  <c r="R2" i="1"/>
  <c r="A71" i="1" l="1"/>
  <c r="A72" i="1" s="1"/>
  <c r="A74" i="1" s="1"/>
  <c r="A75" i="1" s="1"/>
  <c r="P7" i="1"/>
  <c r="R4" i="1"/>
</calcChain>
</file>

<file path=xl/sharedStrings.xml><?xml version="1.0" encoding="utf-8"?>
<sst xmlns="http://schemas.openxmlformats.org/spreadsheetml/2006/main" count="249" uniqueCount="136">
  <si>
    <t>Ejecutadas</t>
  </si>
  <si>
    <t>70-100</t>
  </si>
  <si>
    <t>Con nivel de ejecucion</t>
  </si>
  <si>
    <t>.10-69</t>
  </si>
  <si>
    <t>Sin ejecución</t>
  </si>
  <si>
    <t xml:space="preserve">No. </t>
  </si>
  <si>
    <t>Producto</t>
  </si>
  <si>
    <t>Metas programadas</t>
  </si>
  <si>
    <t>Metas logradas</t>
  </si>
  <si>
    <t>% ejecución</t>
  </si>
  <si>
    <t>Total metas programadas</t>
  </si>
  <si>
    <t>Nivel de eficiencia</t>
  </si>
  <si>
    <t>Nivel de cumplimiento.</t>
  </si>
  <si>
    <t>Comunicaciones.</t>
  </si>
  <si>
    <t>Tecnología.</t>
  </si>
  <si>
    <t>Nivel de eficiencia de productos programados</t>
  </si>
  <si>
    <t>Metas ejecutadas</t>
  </si>
  <si>
    <t>Tabla No. 1
Seguimiento de metas programadas en el POA
 Trimestre enero - marzo 2025.</t>
  </si>
  <si>
    <t>Objetivos 
/ 
Resultados</t>
  </si>
  <si>
    <t>Cantidad de solicitudes a TIC atendidas</t>
  </si>
  <si>
    <t>1.OE2. R.12: Modernización tec-
nológica que permita ofrecer servicios más rápidos y accesibles a través de plataformas digitales.</t>
  </si>
  <si>
    <t>Implementación de plataformas digitales eficientes para la gestión y registro de derechos de autor.</t>
  </si>
  <si>
    <t>Cantidad servicios de información en plataformas digitales y servicios móviles.</t>
  </si>
  <si>
    <t>OE3. R. 46: Ampliación de los  servicios de la ONDA a nivel local mediante plataformas digitales y servicios móviles.</t>
  </si>
  <si>
    <t>Compras.</t>
  </si>
  <si>
    <t>OE1. R9:  Mejorado la gestión  de las áreas de apoyo de la ONDA</t>
  </si>
  <si>
    <t xml:space="preserve">Porcentaje trimestral de cumplimiento Plan Anual de Compras.  </t>
  </si>
  <si>
    <t>Interacciones en publicaciones digitales.</t>
  </si>
  <si>
    <t xml:space="preserve">Cantidad de notas de prensa. </t>
  </si>
  <si>
    <t>Relanzamiento de canal de YouTube.</t>
  </si>
  <si>
    <t>Cantidad de suscriptores a canal de YouTube.</t>
  </si>
  <si>
    <t>Elaboración y puesta en marcha de la Revista de Derecho de Autor.</t>
  </si>
  <si>
    <t>Publicación trimestral de boletín de actividades de la ONDA.</t>
  </si>
  <si>
    <t>Elaboración Plan de Comunicación.</t>
  </si>
  <si>
    <t>Porcentaje de uso de los servicios de Investigación y Peritaje.</t>
  </si>
  <si>
    <t>Investigación y Peritaje.</t>
  </si>
  <si>
    <t>Relaciones Interinstitucionales.</t>
  </si>
  <si>
    <t>Cantidad de instituciones públicas locales que  colaboran con la ONDA</t>
  </si>
  <si>
    <t>Participación en eventos nacionales relacionados con los derechos de autor y la propiedad intelectual.</t>
  </si>
  <si>
    <t>Participación en ferias de sectores productivos.</t>
  </si>
  <si>
    <t>OE1. R.8: Cumplimiento de  las solicitudes de apoyo de las áreas sustantivas de la ONDA</t>
  </si>
  <si>
    <t>OE2.R.28: Diseñada e Implementada campaña de comunicación enfocada en la Sensibilización sobre el concepto del derecho de autor y el rol de la ONDA como garante del derecho de autor</t>
  </si>
  <si>
    <t>OE2.R.29: Creación de contenido informativo sobre la ley de derecho de autor y la ONDA especializado por industria creativa.</t>
  </si>
  <si>
    <t>OE2.R.30: Diseño y puesta en marcha la revista y boletìn sobre acciones a favor del derecho de autor.</t>
  </si>
  <si>
    <t>OE2. R 45: Posicionado el Derecho de autor y el Rol de la ONDA como ente rector de la ley de Derechio de autor</t>
  </si>
  <si>
    <t>OE1. R.22: Mejor conservación y disponibilidad de las obras registradas, facilitando su explotación comercial.</t>
  </si>
  <si>
    <t>OE4. R.16:Fortalecimien-to de la cooperación con instituciones públicas y privadas, tanto nacionales como internacionales.</t>
  </si>
  <si>
    <t>OE2.R.42:Mayor visibilidad de la ONDA en eventos nacionales e internacionales relacionados con los derechos de autor y la propiedad intelectual</t>
  </si>
  <si>
    <t>OE2. R.43:  Incremento en la participación de la ONDA en foros de discusión sobre propiedad intelectual y economía creativa ademas de eventos y ferias del sector productivo.</t>
  </si>
  <si>
    <t>Inspectoría.</t>
  </si>
  <si>
    <t>OE2. R.11: Fomentados operativos para detectar casos de piratería.</t>
  </si>
  <si>
    <t>Cantidad de operativos para detectar casos de piraterías en entornos digitales.</t>
  </si>
  <si>
    <t>Cantidad de operativos para detectar casos de piraterias</t>
  </si>
  <si>
    <t>Cantidad de servicios de    registro de sujetos obligados</t>
  </si>
  <si>
    <t>Cantidad de inspecciones de parte y oficio</t>
  </si>
  <si>
    <t>OE1. R.22: Mejor conser-vación y disponibilidad de las obras registradas, facilitando su explotación comercial.</t>
  </si>
  <si>
    <r>
      <t>OE3. R.32: Fortalecimien-to de la capacidad de inspección y</t>
    </r>
    <r>
      <rPr>
        <sz val="10"/>
        <color theme="1"/>
        <rFont val="Calibri"/>
        <family val="2"/>
        <scheme val="minor"/>
      </rPr>
      <t xml:space="preserve"> fiscalización</t>
    </r>
    <r>
      <rPr>
        <sz val="11"/>
        <color theme="1"/>
        <rFont val="Calibri"/>
        <family val="2"/>
        <scheme val="minor"/>
      </rPr>
      <t xml:space="preserve"> para combatir la piratería y el uso ilegal de obras protegidas</t>
    </r>
  </si>
  <si>
    <t>Personal de inspectoría capacitado para combatir la piratería y el uso ilegal de obras protegidas.</t>
  </si>
  <si>
    <t>Sociedades de Gestión Colectiva.</t>
  </si>
  <si>
    <t>OE3. R.34: Fiscalización
 oportuna de las sociedades de gestión</t>
  </si>
  <si>
    <t>Actividades  de las  Sociedades de Gestión  Colectiva con participación de la ONDA</t>
  </si>
  <si>
    <t>Actividades  y eventos realcionados a Sociedades de Gestión  Colectiva</t>
  </si>
  <si>
    <t>OE1. R.21: Incremento
 en el número de registros de obras protegidas por derechos de autor</t>
  </si>
  <si>
    <t xml:space="preserve">Porcentaje de obras registradas  </t>
  </si>
  <si>
    <t>OE1. R.24: Fortalecido el
 repositorio físico y digital de los registros de las obras ( Depòstio legal)</t>
  </si>
  <si>
    <t>Plan de trabajo para mejorar el repositorio digital y físico de las obras registradas (Depósito legal)</t>
  </si>
  <si>
    <t>Porcentaje de ejecución Plan de trabajo para mejorar el repositorio digital y físico de las obras registradas (Depósito legal)</t>
  </si>
  <si>
    <t>Registro.</t>
  </si>
  <si>
    <t>Jurídica.</t>
  </si>
  <si>
    <t>OE1. R.22: Mejor conser-vación  y disponibilidad de las obras registradas, facilitando su explota-ción comercial.</t>
  </si>
  <si>
    <t>Cantidad de servicios legales institucionales</t>
  </si>
  <si>
    <t>Servicios Generales.</t>
  </si>
  <si>
    <t>OE1. R.8: Cumplimiento de las solicitudes de apoyo de las áreas sustantivas de la ONDA.</t>
  </si>
  <si>
    <t>Cantidad de acciones de mantenimiento, suministros y mayordomía realizadas</t>
  </si>
  <si>
    <t>Cantidad de solitudes de transporte atendidas</t>
  </si>
  <si>
    <t>Cantidad de colaboracion-nes a nivel internacional y colaboradores impactados.</t>
  </si>
  <si>
    <t>Planificación y Desarrollo.</t>
  </si>
  <si>
    <t>OE1. R.04:  Fortalecimien-to de la gestion de la calidad.</t>
  </si>
  <si>
    <t xml:space="preserve">Cantidad de evaluaciones de los acuerdos de la carta compromiso </t>
  </si>
  <si>
    <t>Cantidad de informes de cumplimiento de las NOBACI.</t>
  </si>
  <si>
    <t xml:space="preserve">OE1. R.7: Elaboración y monitoreo de planes institucionales </t>
  </si>
  <si>
    <t>Elaboración trimestral de informes de seguimiento POA</t>
  </si>
  <si>
    <t xml:space="preserve">OE3. R.14: Reducción en los tiempos de respuesta en los trámites de registros. </t>
  </si>
  <si>
    <t>Informe trimestral de Monitoreo de las estadísticas de servicios</t>
  </si>
  <si>
    <t>OE3. R.33: Reducción de las violaciones a la ley de derechos de autor, especialmente en medios digitales.</t>
  </si>
  <si>
    <t>Cantidad de informes de seguimiento del combate a la piratería.</t>
  </si>
  <si>
    <t>Resolución Alternativa de Conflictos.</t>
  </si>
  <si>
    <t>Cantidad servicios de Orientación y Asistencia Jurídica</t>
  </si>
  <si>
    <t>Cantidad de vistas de las Vistas Conciliatorias</t>
  </si>
  <si>
    <t>Atención al Usuario.</t>
  </si>
  <si>
    <t>OE1. R.04: Fortalecimien-
to de la gestion de la calidad.</t>
  </si>
  <si>
    <t>Porcentaje trimestral  de encuestas de satisfacción al cliente.</t>
  </si>
  <si>
    <t>Cumplimiento tiempos de respuesta en los trámites de registros.</t>
  </si>
  <si>
    <t>Cantidad de Actas de Acuerdos logrados</t>
  </si>
  <si>
    <t>Recursos Humanos.</t>
  </si>
  <si>
    <t>OE1. R.1: Incremento en la capacitación del personal en derechos de autor, especialmente en temas digitales y nuevas tecnologías.</t>
  </si>
  <si>
    <t>Cantidad de empleados del grupo ocupacional 1 al 5  capacitados en la materia de Derecho de Autor</t>
  </si>
  <si>
    <t>OE1. R. 2: Mejora en la eficiencia operativa gracias a un personal altamente calificado y motivado.</t>
  </si>
  <si>
    <t xml:space="preserve">Cantidad de capacitacio-nes impartidas a empleados del grupo ocupacional 1 al 5 </t>
  </si>
  <si>
    <t>Porcentaje de cumplimento en el alcance de los indicadores de evaluaciones de desempeño institucional (SISMAP).</t>
  </si>
  <si>
    <t>Cantidad de estudiantes impactado por el programa de pasantías.</t>
  </si>
  <si>
    <t>OE1. R.05: Diseñado el plan de suplencia de personal, pasantías y ruta para ser empleado de carrera en la ONDA</t>
  </si>
  <si>
    <t>Centro de Capacitación.</t>
  </si>
  <si>
    <t>Cantidad de eventos formativos.</t>
  </si>
  <si>
    <t>Cantidad de personas capacitadas por el servicio del Centro de Capacitación</t>
  </si>
  <si>
    <t>Cantidad de nuevas acciones formativas para el derecho de autor.</t>
  </si>
  <si>
    <t>Cantidad de capacitaciones para industrias creativas</t>
  </si>
  <si>
    <t xml:space="preserve">Mujeres impactadas.
</t>
  </si>
  <si>
    <t>Hombres impactados.</t>
  </si>
  <si>
    <t>Jóvenes impactados</t>
  </si>
  <si>
    <t>Cantidad de instituciones impactadas</t>
  </si>
  <si>
    <t>Cantidad de capacitaciones sobre la ley de derecho de autor a personal técnico de instituciones públicas que tiene incidencias en las industrias creativas</t>
  </si>
  <si>
    <t>Cantidad de servidores públicos capacitados</t>
  </si>
  <si>
    <t>Cantidad de ciudadanos impactados con participación eventos abiertos y masivos</t>
  </si>
  <si>
    <t>OE2. R.25: Desarrollo de programas de sensibilización y educación sobre los derechos de autor, dirigidos a sectores como la música, cine, y tecnología.</t>
  </si>
  <si>
    <t>OE4. R. 36: Desarrollo de cursos y talleres especializados en la aplicación de derechos de autor en diferentes sectores industriales.</t>
  </si>
  <si>
    <t>OE4. R39: Diseñado el plan de capacitación en la ley de derecho de autor a personal técnico de instituciones públicas, asociaciones de artistas, universidades, centros tecnológicos, centros de emprendimiento que tiene incidencias en las industrias creativas</t>
  </si>
  <si>
    <t>OE3. R. 47: Mejora en la accesibilidad de los servicios, especialmente para los sectores más vulnerables en todo el país.</t>
  </si>
  <si>
    <t xml:space="preserve">Como parte de las acciones ejecutadas durante el trimestre se destacan: </t>
  </si>
  <si>
    <t>Elaboración Plan Estratégico Institucional.</t>
  </si>
  <si>
    <t>Cantidad de post en las redes sociales.</t>
  </si>
  <si>
    <t>Nivel de incumplimiento</t>
  </si>
  <si>
    <t>Porcetnaje de cumplimiento</t>
  </si>
  <si>
    <t>El presente informe de evaluación y monitoreo tiene como objetivo principal presentar de manera consolidada el desempeño institucional alcanzado en la ejecución del Plan Operativo Anual (POA) de la Oficina Nacional de Derecho de Autor (ONDA), correspondiente al período enero-marzo del año 2025.
Este documento se enmarca dentro de los procesos de seguimiento y control establecidos para garantizar la transparencia, la eficiencia y la eficacia en la gestión institucional. En tal sentido, el informe recoge y analiza los avances logrados en relación con las metas, actividades y resultados previstos para el primer trimestre del año, permitiendo identificar tanto los logros obtenidos como los desafíos enfrentados durante su ejecución.</t>
  </si>
  <si>
    <t>Las metas presentadas en el presente informe corresponden a una segmentación técnica y operativa de los productos programados en el Plan Operativo Anual (POA), y están estructuradas en función de las actividades cuantificables vinculadas a los distintos indicadores definidos por la Oficina Nacional de Derecho de Autor (ONDA).</t>
  </si>
  <si>
    <t xml:space="preserve">Durante el primer trimestre del año 2025, se programaron un conjunto de metas y actividades distribuidas en un total de 56 productos, todos ellos alineados al Plan Estratégico Institucional (PEI),  de las actividades programadas, se logró la ejecución efectiva de 53, lo que representa un 95% de cumplimiento respecto al total establecido para el período evaluado. </t>
  </si>
  <si>
    <t xml:space="preserve">Las actividades ejecutadas fueron desarrolladas con un nivel de 
eficiencia del 92%, lo cual representa un desempeño favorable en términos de gestión operativa. </t>
  </si>
  <si>
    <t xml:space="preserve">Cantidad de capacitaciones impartidas a empleados del grupo ocupacional 1 al 5 </t>
  </si>
  <si>
    <t xml:space="preserve">En la tabla No. 1, se muestra el comportamiento de los productos programados en
el Plan Operativo Anual, durante el período enero-marzo 2025. </t>
  </si>
  <si>
    <t>Cantidad de colaboraciones a nivel internacional y colaboradores impactados.</t>
  </si>
  <si>
    <r>
      <t>OE3. R.32: Fortalecimiento de la capacidad de inspección y</t>
    </r>
    <r>
      <rPr>
        <sz val="10"/>
        <color theme="1"/>
        <rFont val="Calibri"/>
        <family val="2"/>
        <scheme val="minor"/>
      </rPr>
      <t xml:space="preserve"> fiscalización</t>
    </r>
    <r>
      <rPr>
        <sz val="11"/>
        <color theme="1"/>
        <rFont val="Calibri"/>
        <family val="2"/>
        <scheme val="minor"/>
      </rPr>
      <t xml:space="preserve"> para combatir la piratería y el uso ilegal de obras protegidas</t>
    </r>
  </si>
  <si>
    <t>OE1. R.22: Mejor conservación  y disponibilidad de las obras registradas, facilitando su explota-ción comercial.</t>
  </si>
  <si>
    <t>OE1. R.04:  Fortalecimiento de la gestion de la calidad.</t>
  </si>
  <si>
    <t>Las solicitudes a TIC atendidas, cantidad servicios de información en plataformas digitales y servicios móviles, interacciones en publicaciones digitales, publicación trimestral de boletín de actividades de la ONDA, cantidad de colaboraciones a nivel internacional y colaboradores impactados, cantidad de servidores públicos capacitados, uso de los servicios de investigación y peritaje, servicios de registro  empresas importadoras y distribuidoras de contenidos, entre otras.</t>
  </si>
  <si>
    <t>Actividades  y eventos relacionados a Sociedades de Gestión  Colectiva</t>
  </si>
  <si>
    <r>
      <rPr>
        <b/>
        <sz val="12"/>
        <color rgb="FF002060"/>
        <rFont val="Calibri"/>
        <family val="2"/>
      </rPr>
      <t>Informe de Evaluación y Seguimiento del POA</t>
    </r>
    <r>
      <rPr>
        <sz val="12"/>
        <color rgb="FF000000"/>
        <rFont val="Calibri"/>
        <family val="2"/>
      </rPr>
      <t xml:space="preserve">
</t>
    </r>
    <r>
      <rPr>
        <b/>
        <sz val="12"/>
        <color rgb="FF0070C0"/>
        <rFont val="Calibri"/>
        <family val="2"/>
      </rPr>
      <t>Trimestre enero-marzo 2025</t>
    </r>
    <r>
      <rPr>
        <sz val="12"/>
        <color rgb="FF0070C0"/>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</si>
</sst>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5">
    <font>
      <sz val="11"/>
      <color theme="1"/>
      <name val="Calibri"/>
      <family val="2"/>
      <scheme val="minor"/>
    </font>
    <font>
      <sz val="11"/>
      <color theme="1"/>
      <name val="Calibri"/>
      <family val="2"/>
      <scheme val="minor"/>
    </font>
    <font>
      <b/>
      <sz val="12"/>
      <color theme="0"/>
      <name val="Calibri"/>
      <family val="2"/>
      <scheme val="minor"/>
    </font>
    <font>
      <b/>
      <sz val="12"/>
      <color theme="0"/>
      <name val="Calibri ."/>
    </font>
    <font>
      <sz val="12"/>
      <color theme="1"/>
      <name val="Verdana"/>
      <family val="2"/>
    </font>
    <font>
      <sz val="11"/>
      <name val="Calibri"/>
      <family val="2"/>
      <scheme val="minor"/>
    </font>
    <font>
      <sz val="11"/>
      <color rgb="FF000000"/>
      <name val="Calibri"/>
      <family val="2"/>
      <scheme val="minor"/>
    </font>
    <font>
      <b/>
      <sz val="11"/>
      <color theme="1"/>
      <name val="Calibri"/>
      <family val="2"/>
      <scheme val="minor"/>
    </font>
    <font>
      <sz val="10"/>
      <color theme="1"/>
      <name val="Calibri"/>
      <family val="2"/>
      <scheme val="minor"/>
    </font>
    <font>
      <sz val="12"/>
      <color rgb="FF000000"/>
      <name val="Calibri"/>
      <family val="2"/>
    </font>
    <font>
      <b/>
      <sz val="12"/>
      <color rgb="FF002060"/>
      <name val="Calibri"/>
      <family val="2"/>
    </font>
    <font>
      <sz val="11"/>
      <color theme="1"/>
      <name val="Calibri"/>
      <family val="2"/>
    </font>
    <font>
      <b/>
      <sz val="12"/>
      <color theme="1"/>
      <name val="Calibri"/>
      <family val="2"/>
      <scheme val="minor"/>
    </font>
    <font>
      <b/>
      <sz val="12"/>
      <color rgb="FF0070C0"/>
      <name val="Calibri"/>
      <family val="2"/>
    </font>
    <font>
      <sz val="12"/>
      <color rgb="FF0070C0"/>
      <name val="Calibri"/>
      <family val="2"/>
    </font>
  </fonts>
  <fills count="6">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rgb="FF00B0F0"/>
        <bgColor indexed="64"/>
      </patternFill>
    </fill>
    <fill>
      <patternFill patternType="solid">
        <fgColor theme="3" tint="0.79998168889431442"/>
        <bgColor indexed="64"/>
      </patternFill>
    </fill>
  </fills>
  <borders count="15">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2">
    <xf numFmtId="0" fontId="0" fillId="0" borderId="0" xfId="0"/>
    <xf numFmtId="9" fontId="0" fillId="0" borderId="0" xfId="2" applyFont="1"/>
    <xf numFmtId="2" fontId="0" fillId="0" borderId="0" xfId="0" applyNumberFormat="1"/>
    <xf numFmtId="0" fontId="0" fillId="0" borderId="0" xfId="0" applyAlignment="1">
      <alignment horizontal="left"/>
    </xf>
    <xf numFmtId="9" fontId="0" fillId="0" borderId="0" xfId="0" applyNumberFormat="1"/>
    <xf numFmtId="0" fontId="0" fillId="0" borderId="6" xfId="0" applyBorder="1" applyAlignment="1">
      <alignment horizontal="center" vertical="center"/>
    </xf>
    <xf numFmtId="0" fontId="0" fillId="0" borderId="6" xfId="0" applyBorder="1" applyAlignment="1">
      <alignment horizontal="left" vertical="center" wrapText="1"/>
    </xf>
    <xf numFmtId="1" fontId="0" fillId="0" borderId="6" xfId="0" applyNumberFormat="1" applyBorder="1" applyAlignment="1">
      <alignment horizontal="center" vertical="center"/>
    </xf>
    <xf numFmtId="9" fontId="0" fillId="0" borderId="6" xfId="2" applyFont="1" applyBorder="1" applyAlignment="1">
      <alignment horizontal="center" vertical="center"/>
    </xf>
    <xf numFmtId="0" fontId="4" fillId="0" borderId="0" xfId="0" applyFont="1"/>
    <xf numFmtId="10" fontId="0" fillId="0" borderId="0" xfId="0" applyNumberFormat="1"/>
    <xf numFmtId="0" fontId="0" fillId="0" borderId="10" xfId="0" applyBorder="1" applyAlignment="1">
      <alignment horizontal="center" vertical="center"/>
    </xf>
    <xf numFmtId="0" fontId="0" fillId="0" borderId="10" xfId="0" applyBorder="1" applyAlignment="1">
      <alignment horizontal="left" vertical="center" wrapText="1"/>
    </xf>
    <xf numFmtId="0" fontId="0" fillId="0" borderId="0" xfId="0" applyAlignment="1">
      <alignment vertical="top" wrapText="1"/>
    </xf>
    <xf numFmtId="9" fontId="0" fillId="0" borderId="6" xfId="2" applyFont="1" applyFill="1" applyBorder="1" applyAlignment="1">
      <alignment horizontal="center" vertical="center"/>
    </xf>
    <xf numFmtId="9" fontId="0" fillId="0" borderId="6" xfId="0" applyNumberFormat="1" applyBorder="1" applyAlignment="1">
      <alignment horizontal="center" vertical="center"/>
    </xf>
    <xf numFmtId="0" fontId="0" fillId="0" borderId="6" xfId="0" applyBorder="1" applyAlignment="1">
      <alignment vertical="center" wrapText="1"/>
    </xf>
    <xf numFmtId="9" fontId="0" fillId="0" borderId="6" xfId="2" applyFont="1" applyBorder="1" applyAlignment="1">
      <alignment horizontal="center" vertical="center" wrapText="1"/>
    </xf>
    <xf numFmtId="0" fontId="0" fillId="3" borderId="6" xfId="0" applyFill="1" applyBorder="1" applyAlignment="1">
      <alignment horizontal="justify" vertical="center" wrapText="1"/>
    </xf>
    <xf numFmtId="9" fontId="5" fillId="0" borderId="6" xfId="0"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9" fontId="0" fillId="0" borderId="10" xfId="0" applyNumberFormat="1" applyBorder="1" applyAlignment="1">
      <alignment horizontal="center" vertical="center" wrapText="1"/>
    </xf>
    <xf numFmtId="0" fontId="6" fillId="0" borderId="10" xfId="0" applyFont="1" applyBorder="1" applyAlignment="1">
      <alignment horizontal="left" vertical="center" wrapText="1"/>
    </xf>
    <xf numFmtId="0" fontId="0" fillId="0" borderId="0" xfId="0" applyAlignment="1">
      <alignment wrapText="1"/>
    </xf>
    <xf numFmtId="0" fontId="0" fillId="0" borderId="11" xfId="0" applyBorder="1" applyAlignment="1">
      <alignment vertical="center" wrapText="1"/>
    </xf>
    <xf numFmtId="0" fontId="6" fillId="0" borderId="6" xfId="0" applyFont="1" applyBorder="1" applyAlignment="1">
      <alignment vertical="center" wrapText="1"/>
    </xf>
    <xf numFmtId="9" fontId="0" fillId="0" borderId="6" xfId="1" applyNumberFormat="1" applyFont="1" applyFill="1" applyBorder="1" applyAlignment="1">
      <alignment horizontal="center" vertical="center"/>
    </xf>
    <xf numFmtId="9" fontId="0" fillId="0" borderId="0" xfId="0" applyNumberFormat="1" applyAlignment="1">
      <alignment horizontal="center"/>
    </xf>
    <xf numFmtId="0" fontId="0" fillId="0" borderId="7" xfId="0" applyBorder="1" applyAlignment="1">
      <alignment horizontal="center" vertical="center"/>
    </xf>
    <xf numFmtId="1" fontId="0" fillId="0" borderId="9" xfId="0" applyNumberFormat="1" applyBorder="1" applyAlignment="1">
      <alignment horizontal="center" vertical="center"/>
    </xf>
    <xf numFmtId="0" fontId="0" fillId="0" borderId="12" xfId="0" applyBorder="1" applyAlignment="1">
      <alignment horizontal="left" vertical="center" wrapText="1"/>
    </xf>
    <xf numFmtId="1" fontId="0" fillId="0" borderId="6" xfId="0" applyNumberFormat="1" applyBorder="1" applyAlignment="1">
      <alignment horizontal="center" vertical="center" wrapText="1"/>
    </xf>
    <xf numFmtId="0" fontId="0" fillId="0" borderId="10" xfId="0" applyBorder="1" applyAlignment="1">
      <alignment horizontal="left" vertical="top" wrapText="1"/>
    </xf>
    <xf numFmtId="0" fontId="0" fillId="0" borderId="10" xfId="0" applyBorder="1" applyAlignment="1">
      <alignment vertical="top" wrapText="1"/>
    </xf>
    <xf numFmtId="10" fontId="0" fillId="0" borderId="6" xfId="0" applyNumberFormat="1" applyBorder="1" applyAlignment="1">
      <alignment horizontal="center" vertical="center"/>
    </xf>
    <xf numFmtId="10" fontId="0" fillId="0" borderId="6" xfId="2" applyNumberFormat="1" applyFont="1" applyBorder="1" applyAlignment="1">
      <alignment horizontal="center" vertical="center"/>
    </xf>
    <xf numFmtId="0" fontId="0" fillId="0" borderId="9" xfId="0" applyBorder="1" applyAlignment="1">
      <alignment horizontal="center" vertical="center"/>
    </xf>
    <xf numFmtId="3" fontId="0" fillId="0" borderId="9" xfId="0" applyNumberFormat="1" applyBorder="1" applyAlignment="1">
      <alignment horizontal="center" vertical="center"/>
    </xf>
    <xf numFmtId="0" fontId="0" fillId="0" borderId="6" xfId="0" applyBorder="1" applyAlignment="1">
      <alignment vertical="top" wrapText="1"/>
    </xf>
    <xf numFmtId="0" fontId="0" fillId="0" borderId="9" xfId="0" applyBorder="1" applyAlignment="1">
      <alignment vertical="top" wrapText="1"/>
    </xf>
    <xf numFmtId="9" fontId="0" fillId="3" borderId="6" xfId="0" applyNumberFormat="1" applyFill="1" applyBorder="1" applyAlignment="1">
      <alignment horizontal="center"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9" fontId="0" fillId="0" borderId="6" xfId="0" applyNumberFormat="1" applyBorder="1" applyAlignment="1">
      <alignment horizontal="center" vertical="center" wrapText="1"/>
    </xf>
    <xf numFmtId="3" fontId="0" fillId="0" borderId="6" xfId="1" applyNumberFormat="1" applyFont="1" applyBorder="1" applyAlignment="1">
      <alignment horizontal="center" vertical="center"/>
    </xf>
    <xf numFmtId="9" fontId="3" fillId="2" borderId="11" xfId="2" applyFont="1" applyFill="1" applyBorder="1" applyAlignment="1">
      <alignment horizontal="center"/>
    </xf>
    <xf numFmtId="10" fontId="0" fillId="0" borderId="6" xfId="0" applyNumberFormat="1" applyBorder="1" applyAlignment="1">
      <alignment horizontal="center" vertical="center" wrapText="1"/>
    </xf>
    <xf numFmtId="0" fontId="0" fillId="0" borderId="0" xfId="0" applyAlignment="1">
      <alignment vertical="center" wrapText="1"/>
    </xf>
    <xf numFmtId="0" fontId="11" fillId="0" borderId="0" xfId="0" applyFont="1" applyAlignment="1">
      <alignment vertical="top" wrapText="1"/>
    </xf>
    <xf numFmtId="0" fontId="11" fillId="0" borderId="0" xfId="0" applyFont="1"/>
    <xf numFmtId="0" fontId="11" fillId="0" borderId="0" xfId="0" applyFont="1" applyAlignment="1">
      <alignment horizontal="left" vertical="top"/>
    </xf>
    <xf numFmtId="0" fontId="0" fillId="0" borderId="6" xfId="1" applyNumberFormat="1" applyFont="1" applyBorder="1" applyAlignment="1">
      <alignment horizontal="center" vertical="center" wrapText="1"/>
    </xf>
    <xf numFmtId="0" fontId="0" fillId="3" borderId="6" xfId="0" applyFill="1" applyBorder="1" applyAlignment="1">
      <alignment horizontal="left" vertical="center" wrapText="1"/>
    </xf>
    <xf numFmtId="0" fontId="12" fillId="5" borderId="6" xfId="0" applyFont="1" applyFill="1" applyBorder="1" applyAlignment="1">
      <alignment horizontal="center" vertical="center"/>
    </xf>
    <xf numFmtId="0" fontId="12" fillId="5" borderId="6" xfId="0" applyFont="1" applyFill="1" applyBorder="1" applyAlignment="1">
      <alignment horizontal="center" vertical="center" wrapText="1"/>
    </xf>
    <xf numFmtId="9" fontId="12" fillId="5" borderId="6" xfId="0" applyNumberFormat="1" applyFont="1" applyFill="1" applyBorder="1" applyAlignment="1">
      <alignment horizontal="center" vertical="center"/>
    </xf>
    <xf numFmtId="0" fontId="7" fillId="0" borderId="14" xfId="0" applyFont="1" applyBorder="1" applyAlignment="1">
      <alignment vertical="top"/>
    </xf>
    <xf numFmtId="0" fontId="7" fillId="0" borderId="0" xfId="0" applyFont="1" applyAlignment="1">
      <alignment vertical="top"/>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4" xfId="0" applyFont="1" applyFill="1" applyBorder="1" applyAlignment="1">
      <alignment horizontal="center" vertical="top" wrapText="1"/>
    </xf>
    <xf numFmtId="0" fontId="3" fillId="4" borderId="5" xfId="0" applyFont="1" applyFill="1" applyBorder="1" applyAlignment="1">
      <alignment horizontal="center" vertical="top"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0" fillId="0" borderId="12" xfId="0" applyBorder="1" applyAlignment="1">
      <alignment horizontal="left" vertical="center" wrapText="1"/>
    </xf>
    <xf numFmtId="0" fontId="0" fillId="0" borderId="10" xfId="0" applyBorder="1" applyAlignment="1">
      <alignment horizontal="justify" vertical="center" wrapText="1"/>
    </xf>
    <xf numFmtId="0" fontId="0" fillId="0" borderId="11" xfId="0" applyBorder="1" applyAlignment="1">
      <alignment horizontal="justify" vertical="center" wrapText="1"/>
    </xf>
    <xf numFmtId="0" fontId="3" fillId="2" borderId="0" xfId="0" applyFont="1" applyFill="1" applyAlignment="1">
      <alignment horizontal="center" wrapText="1"/>
    </xf>
    <xf numFmtId="0" fontId="3" fillId="2" borderId="3" xfId="0" applyFont="1" applyFill="1" applyBorder="1" applyAlignment="1">
      <alignment horizontal="center" wrapText="1"/>
    </xf>
    <xf numFmtId="0" fontId="11" fillId="0" borderId="0" xfId="0" applyFont="1" applyAlignment="1">
      <alignment horizontal="left" vertical="top" wrapText="1"/>
    </xf>
    <xf numFmtId="0" fontId="11" fillId="0" borderId="0" xfId="0" applyFont="1" applyAlignment="1">
      <alignment horizontal="left" vertical="top"/>
    </xf>
    <xf numFmtId="0" fontId="11" fillId="0" borderId="0" xfId="0" applyFont="1" applyAlignment="1">
      <alignment vertical="top" wrapText="1"/>
    </xf>
    <xf numFmtId="0" fontId="11" fillId="0" borderId="0" xfId="0" applyFont="1" applyAlignment="1">
      <alignment vertical="top"/>
    </xf>
    <xf numFmtId="0" fontId="9" fillId="0" borderId="0" xfId="0" applyFont="1" applyAlignment="1">
      <alignment horizontal="left" wrapText="1"/>
    </xf>
    <xf numFmtId="0" fontId="9" fillId="0" borderId="0" xfId="0" applyFont="1" applyAlignment="1">
      <alignment horizontal="left"/>
    </xf>
    <xf numFmtId="0" fontId="11" fillId="0" borderId="0" xfId="0" applyFont="1"/>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sz="1400" b="1">
                <a:solidFill>
                  <a:sysClr val="windowText" lastClr="000000"/>
                </a:solidFill>
              </a:rPr>
              <a:t>         Metas de los productos programados en el POA                                                    enero</a:t>
            </a:r>
            <a:r>
              <a:rPr lang="en-US" sz="1400" b="1" baseline="0">
                <a:solidFill>
                  <a:sysClr val="windowText" lastClr="000000"/>
                </a:solidFill>
              </a:rPr>
              <a:t>-marzo</a:t>
            </a:r>
            <a:r>
              <a:rPr lang="en-US" sz="1400" b="1">
                <a:solidFill>
                  <a:sysClr val="windowText" lastClr="000000"/>
                </a:solidFill>
              </a:rPr>
              <a:t> 2025 </a:t>
            </a:r>
          </a:p>
        </c:rich>
      </c:tx>
      <c:layout>
        <c:manualLayout>
          <c:xMode val="edge"/>
          <c:yMode val="edge"/>
          <c:x val="0.15248267896761281"/>
          <c:y val="3.2453592954066947E-2"/>
        </c:manualLayout>
      </c:layout>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976743749973448E-2"/>
          <c:y val="0.14278632669323923"/>
          <c:w val="0.89382312487483984"/>
          <c:h val="0.78766572790830758"/>
        </c:manualLayout>
      </c:layout>
      <c:bar3DChart>
        <c:barDir val="col"/>
        <c:grouping val="standard"/>
        <c:varyColors val="0"/>
        <c:ser>
          <c:idx val="2"/>
          <c:order val="0"/>
          <c:invertIfNegative val="0"/>
          <c:dPt>
            <c:idx val="0"/>
            <c:invertIfNegative val="0"/>
            <c:bubble3D val="0"/>
            <c:spPr>
              <a:solidFill>
                <a:srgbClr val="0070C0"/>
              </a:solidFill>
            </c:spPr>
            <c:extLst>
              <c:ext xmlns:c16="http://schemas.microsoft.com/office/drawing/2014/chart" uri="{C3380CC4-5D6E-409C-BE32-E72D297353CC}">
                <c16:uniqueId val="{00000009-33CF-4A39-905B-D36780C3A62F}"/>
              </c:ext>
            </c:extLst>
          </c:dPt>
          <c:dPt>
            <c:idx val="1"/>
            <c:invertIfNegative val="0"/>
            <c:bubble3D val="0"/>
            <c:spPr>
              <a:solidFill>
                <a:srgbClr val="00B0F0"/>
              </a:solidFill>
            </c:spPr>
            <c:extLst>
              <c:ext xmlns:c16="http://schemas.microsoft.com/office/drawing/2014/chart" uri="{C3380CC4-5D6E-409C-BE32-E72D297353CC}">
                <c16:uniqueId val="{0000000A-33CF-4A39-905B-D36780C3A62F}"/>
              </c:ext>
            </c:extLst>
          </c:dPt>
          <c:dLbls>
            <c:dLbl>
              <c:idx val="0"/>
              <c:layout>
                <c:manualLayout>
                  <c:x val="-1.116278906240043E-2"/>
                  <c:y val="0.1281353761385316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3CF-4A39-905B-D36780C3A62F}"/>
                </c:ext>
              </c:extLst>
            </c:dLbl>
            <c:dLbl>
              <c:idx val="1"/>
              <c:layout>
                <c:manualLayout>
                  <c:x val="1.116278906240043E-2"/>
                  <c:y val="0.1015412414682703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3CF-4A39-905B-D36780C3A62F}"/>
                </c:ext>
              </c:extLst>
            </c:dLbl>
            <c:spPr>
              <a:noFill/>
              <a:ln>
                <a:noFill/>
              </a:ln>
              <a:effectLst/>
            </c:spPr>
            <c:txPr>
              <a:bodyPr wrap="square" lIns="38100" tIns="19050" rIns="38100" bIns="19050" anchor="ctr">
                <a:spAutoFit/>
              </a:bodyPr>
              <a:lstStyle/>
              <a:p>
                <a:pPr>
                  <a:defRPr sz="1400" b="1"/>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'Matriz de datos'!$C$80:$C$81</c:f>
              <c:strCache>
                <c:ptCount val="2"/>
                <c:pt idx="0">
                  <c:v>Metas programadas</c:v>
                </c:pt>
                <c:pt idx="1">
                  <c:v>Metas ejecutadas</c:v>
                </c:pt>
              </c:strCache>
            </c:strRef>
          </c:cat>
          <c:val>
            <c:numRef>
              <c:f>'Matriz de datos'!$D$80:$D$81</c:f>
              <c:numCache>
                <c:formatCode>General</c:formatCode>
                <c:ptCount val="2"/>
                <c:pt idx="0">
                  <c:v>56</c:v>
                </c:pt>
                <c:pt idx="1">
                  <c:v>53</c:v>
                </c:pt>
              </c:numCache>
            </c:numRef>
          </c:val>
          <c:extLst>
            <c:ext xmlns:c16="http://schemas.microsoft.com/office/drawing/2014/chart" uri="{C3380CC4-5D6E-409C-BE32-E72D297353CC}">
              <c16:uniqueId val="{00000008-33CF-4A39-905B-D36780C3A62F}"/>
            </c:ext>
          </c:extLst>
        </c:ser>
        <c:dLbls>
          <c:showLegendKey val="0"/>
          <c:showVal val="1"/>
          <c:showCatName val="0"/>
          <c:showSerName val="0"/>
          <c:showPercent val="0"/>
          <c:showBubbleSize val="0"/>
        </c:dLbls>
        <c:gapWidth val="219"/>
        <c:shape val="box"/>
        <c:axId val="560992336"/>
        <c:axId val="560998816"/>
        <c:axId val="503632312"/>
      </c:bar3DChart>
      <c:catAx>
        <c:axId val="560992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s-DO"/>
          </a:p>
        </c:txPr>
        <c:crossAx val="560998816"/>
        <c:crosses val="autoZero"/>
        <c:auto val="1"/>
        <c:lblAlgn val="ctr"/>
        <c:lblOffset val="100"/>
        <c:noMultiLvlLbl val="0"/>
      </c:catAx>
      <c:valAx>
        <c:axId val="560998816"/>
        <c:scaling>
          <c:orientation val="minMax"/>
          <c:min val="10"/>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560992336"/>
        <c:crosses val="autoZero"/>
        <c:crossBetween val="between"/>
        <c:majorUnit val="1"/>
        <c:minorUnit val="0.25"/>
      </c:valAx>
      <c:serAx>
        <c:axId val="503632312"/>
        <c:scaling>
          <c:orientation val="minMax"/>
        </c:scaling>
        <c:delete val="1"/>
        <c:axPos val="b"/>
        <c:majorTickMark val="out"/>
        <c:minorTickMark val="none"/>
        <c:tickLblPos val="nextTo"/>
        <c:crossAx val="560998816"/>
        <c:crosses val="autoZero"/>
      </c:serAx>
      <c:spPr>
        <a:noFill/>
      </c:spPr>
    </c:plotArea>
    <c:plotVisOnly val="1"/>
    <c:dispBlanksAs val="gap"/>
    <c:showDLblsOverMax val="0"/>
    <c:extLst/>
  </c:chart>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round/>
    </a:ln>
    <a:effectLst/>
  </c:spPr>
  <c:txPr>
    <a:bodyPr/>
    <a:lstStyle/>
    <a:p>
      <a:pPr>
        <a:defRPr/>
      </a:pPr>
      <a:endParaRPr lang="es-D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DO" b="1">
                <a:solidFill>
                  <a:sysClr val="windowText" lastClr="000000"/>
                </a:solidFill>
              </a:rPr>
              <a:t>Porcentaje nivel de eficiencia actividades ejecutadas trimestre enero-marzo 2025</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DO"/>
        </a:p>
      </c:txPr>
    </c:title>
    <c:autoTitleDeleted val="0"/>
    <c:plotArea>
      <c:layout/>
      <c:doughnutChart>
        <c:varyColors val="1"/>
        <c:ser>
          <c:idx val="0"/>
          <c:order val="0"/>
          <c:spPr>
            <a:solidFill>
              <a:srgbClr val="002060"/>
            </a:solidFill>
          </c:spPr>
          <c:dPt>
            <c:idx val="0"/>
            <c:bubble3D val="0"/>
            <c:spPr>
              <a:solidFill>
                <a:srgbClr val="002060"/>
              </a:solidFill>
              <a:ln w="19050">
                <a:solidFill>
                  <a:schemeClr val="lt1"/>
                </a:solidFill>
              </a:ln>
              <a:effectLst/>
            </c:spPr>
            <c:extLst>
              <c:ext xmlns:c16="http://schemas.microsoft.com/office/drawing/2014/chart" uri="{C3380CC4-5D6E-409C-BE32-E72D297353CC}">
                <c16:uniqueId val="{00000001-B691-444A-AAC0-841A78825A8A}"/>
              </c:ext>
            </c:extLst>
          </c:dPt>
          <c:dPt>
            <c:idx val="1"/>
            <c:bubble3D val="0"/>
            <c:spPr>
              <a:solidFill>
                <a:srgbClr val="00B0F0"/>
              </a:solidFill>
              <a:ln w="19050">
                <a:solidFill>
                  <a:schemeClr val="lt1"/>
                </a:solidFill>
              </a:ln>
              <a:effectLst/>
            </c:spPr>
            <c:extLst>
              <c:ext xmlns:c16="http://schemas.microsoft.com/office/drawing/2014/chart" uri="{C3380CC4-5D6E-409C-BE32-E72D297353CC}">
                <c16:uniqueId val="{00000003-B691-444A-AAC0-841A78825A8A}"/>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endParaRPr lang="es-D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'Matriz de datos'!$O$9:$O$10</c:f>
              <c:strCache>
                <c:ptCount val="2"/>
                <c:pt idx="0">
                  <c:v>Nivel de eficiencia</c:v>
                </c:pt>
                <c:pt idx="1">
                  <c:v>Nivel de incumplimiento</c:v>
                </c:pt>
              </c:strCache>
            </c:strRef>
          </c:cat>
          <c:val>
            <c:numRef>
              <c:f>'Matriz de datos'!$P$9:$P$10</c:f>
              <c:numCache>
                <c:formatCode>0%</c:formatCode>
                <c:ptCount val="2"/>
                <c:pt idx="0">
                  <c:v>0.92</c:v>
                </c:pt>
                <c:pt idx="1">
                  <c:v>0.08</c:v>
                </c:pt>
              </c:numCache>
            </c:numRef>
          </c:val>
          <c:extLst>
            <c:ext xmlns:c16="http://schemas.microsoft.com/office/drawing/2014/chart" uri="{C3380CC4-5D6E-409C-BE32-E72D297353CC}">
              <c16:uniqueId val="{00000004-B691-444A-AAC0-841A78825A8A}"/>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accent5">
            <a:lumMod val="5000"/>
            <a:lumOff val="95000"/>
          </a:schemeClr>
        </a:gs>
        <a:gs pos="74000">
          <a:schemeClr val="accent5">
            <a:lumMod val="45000"/>
            <a:lumOff val="55000"/>
          </a:schemeClr>
        </a:gs>
        <a:gs pos="83000">
          <a:schemeClr val="accent5">
            <a:lumMod val="45000"/>
            <a:lumOff val="55000"/>
          </a:schemeClr>
        </a:gs>
        <a:gs pos="100000">
          <a:schemeClr val="accent5">
            <a:lumMod val="30000"/>
            <a:lumOff val="70000"/>
          </a:schemeClr>
        </a:gs>
      </a:gsLst>
      <a:lin ang="5400000" scaled="1"/>
      <a:tileRect/>
    </a:gra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Ejecución  trimestre enero-marzo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DO"/>
        </a:p>
      </c:txPr>
    </c:title>
    <c:autoTitleDeleted val="0"/>
    <c:plotArea>
      <c:layout>
        <c:manualLayout>
          <c:layoutTarget val="inner"/>
          <c:xMode val="edge"/>
          <c:yMode val="edge"/>
          <c:x val="0.49334601891054197"/>
          <c:y val="1.7699988129925338E-2"/>
          <c:w val="0.49285279415355832"/>
          <c:h val="0.95241561191527924"/>
        </c:manualLayout>
      </c:layout>
      <c:barChart>
        <c:barDir val="bar"/>
        <c:grouping val="clustered"/>
        <c:varyColors val="0"/>
        <c:ser>
          <c:idx val="0"/>
          <c:order val="0"/>
          <c:tx>
            <c:strRef>
              <c:f>'Matriz de datos'!$F$1:$F$4</c:f>
              <c:strCache>
                <c:ptCount val="4"/>
                <c:pt idx="3">
                  <c:v>% ejecución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'Matriz de datos'!$C$5:$C$75</c15:sqref>
                  </c15:fullRef>
                </c:ext>
              </c:extLst>
              <c:f>('Matriz de datos'!$C$6:$C$8,'Matriz de datos'!$C$10,'Matriz de datos'!$C$12:$C$19,'Matriz de datos'!$C$21,'Matriz de datos'!$C$23:$C$26,'Matriz de datos'!$C$28:$C$37,'Matriz de datos'!$C$39:$C$43,'Matriz de datos'!$C$45:$C$46,'Matriz de datos'!$C$48:$C$50,'Matriz de datos'!$C$52,'Matriz de datos'!$C$54:$C$75)</c:f>
              <c:strCache>
                <c:ptCount val="60"/>
                <c:pt idx="0">
                  <c:v>Cantidad de solicitudes a TIC atendidas</c:v>
                </c:pt>
                <c:pt idx="1">
                  <c:v>Implementación de plataformas digitales eficientes para la gestión y registro de derechos de autor.</c:v>
                </c:pt>
                <c:pt idx="2">
                  <c:v>Cantidad servicios de información en plataformas digitales y servicios móviles.</c:v>
                </c:pt>
                <c:pt idx="3">
                  <c:v>Porcentaje trimestral de cumplimiento Plan Anual de Compras.  </c:v>
                </c:pt>
                <c:pt idx="4">
                  <c:v>Interacciones en publicaciones digitales.</c:v>
                </c:pt>
                <c:pt idx="5">
                  <c:v>Cantidad de notas de prensa. </c:v>
                </c:pt>
                <c:pt idx="6">
                  <c:v>Cantidad de post en las redes sociales.</c:v>
                </c:pt>
                <c:pt idx="7">
                  <c:v>Relanzamiento de canal de YouTube.</c:v>
                </c:pt>
                <c:pt idx="8">
                  <c:v>Cantidad de suscriptores a canal de YouTube.</c:v>
                </c:pt>
                <c:pt idx="9">
                  <c:v>Elaboración y puesta en marcha de la Revista de Derecho de Autor.</c:v>
                </c:pt>
                <c:pt idx="10">
                  <c:v>Publicación trimestral de boletín de actividades de la ONDA.</c:v>
                </c:pt>
                <c:pt idx="11">
                  <c:v>Elaboración Plan de Comunicación.</c:v>
                </c:pt>
                <c:pt idx="12">
                  <c:v>Porcentaje de uso de los servicios de Investigación y Peritaje.</c:v>
                </c:pt>
                <c:pt idx="13">
                  <c:v>Cantidad de instituciones públicas locales que  colaboran con la ONDA</c:v>
                </c:pt>
                <c:pt idx="14">
                  <c:v>Cantidad de colaboracion-nes a nivel internacional y colaboradores impactados.</c:v>
                </c:pt>
                <c:pt idx="15">
                  <c:v>Participación en eventos nacionales relacionados con los derechos de autor y la propiedad intelectual.</c:v>
                </c:pt>
                <c:pt idx="16">
                  <c:v>Participación en ferias de sectores productivos.</c:v>
                </c:pt>
                <c:pt idx="17">
                  <c:v>Cantidad de personas capacitadas por el servicio del Centro de Capacitación</c:v>
                </c:pt>
                <c:pt idx="18">
                  <c:v>Cantidad de nuevas acciones formativas para el derecho de autor.</c:v>
                </c:pt>
                <c:pt idx="19">
                  <c:v>Cantidad de capacitaciones para industrias creativas</c:v>
                </c:pt>
                <c:pt idx="20">
                  <c:v>Mujeres impactadas.
</c:v>
                </c:pt>
                <c:pt idx="21">
                  <c:v>Hombres impactados.</c:v>
                </c:pt>
                <c:pt idx="22">
                  <c:v>Jóvenes impactados</c:v>
                </c:pt>
                <c:pt idx="23">
                  <c:v>Cantidad de instituciones impactadas</c:v>
                </c:pt>
                <c:pt idx="24">
                  <c:v>Cantidad de capacitaciones sobre la ley de derecho de autor a personal técnico de instituciones públicas que tiene incidencias en las industrias creativas</c:v>
                </c:pt>
                <c:pt idx="25">
                  <c:v>Cantidad de servidores públicos capacitados</c:v>
                </c:pt>
                <c:pt idx="26">
                  <c:v>Cantidad de ciudadanos impactados con participación eventos abiertos y masivos</c:v>
                </c:pt>
                <c:pt idx="27">
                  <c:v>Cantidad de operativos para detectar casos de piraterías en entornos digitales.</c:v>
                </c:pt>
                <c:pt idx="28">
                  <c:v>Cantidad de operativos para detectar casos de piraterias</c:v>
                </c:pt>
                <c:pt idx="29">
                  <c:v>Cantidad de servicios de    registro de sujetos obligados</c:v>
                </c:pt>
                <c:pt idx="30">
                  <c:v>Cantidad de inspecciones de parte y oficio</c:v>
                </c:pt>
                <c:pt idx="31">
                  <c:v>Personal de inspectoría capacitado para combatir la piratería y el uso ilegal de obras protegidas.</c:v>
                </c:pt>
                <c:pt idx="32">
                  <c:v>Actividades  de las  Sociedades de Gestión  Colectiva con participación de la ONDA</c:v>
                </c:pt>
                <c:pt idx="33">
                  <c:v>Actividades  y eventos realcionados a Sociedades de Gestión  Colectiva</c:v>
                </c:pt>
                <c:pt idx="34">
                  <c:v>Porcentaje de obras registradas  </c:v>
                </c:pt>
                <c:pt idx="35">
                  <c:v>Plan de trabajo para mejorar el repositorio digital y físico de las obras registradas (Depósito legal)</c:v>
                </c:pt>
                <c:pt idx="36">
                  <c:v>Porcentaje de ejecución Plan de trabajo para mejorar el repositorio digital y físico de las obras registradas (Depósito legal)</c:v>
                </c:pt>
                <c:pt idx="37">
                  <c:v>Cantidad de servicios legales institucionales</c:v>
                </c:pt>
                <c:pt idx="38">
                  <c:v>Cantidad de acciones de mantenimiento, suministros y mayordomía realizadas</c:v>
                </c:pt>
                <c:pt idx="39">
                  <c:v>Cantidad de solitudes de transporte atendidas</c:v>
                </c:pt>
                <c:pt idx="41">
                  <c:v>Cantidad de evaluaciones de los acuerdos de la carta compromiso </c:v>
                </c:pt>
                <c:pt idx="42">
                  <c:v>Cantidad de informes de cumplimiento de las NOBACI.</c:v>
                </c:pt>
                <c:pt idx="43">
                  <c:v>Elaboración trimestral de informes de seguimiento POA</c:v>
                </c:pt>
                <c:pt idx="44">
                  <c:v>Elaboración Plan Estratégico Institucional.</c:v>
                </c:pt>
                <c:pt idx="45">
                  <c:v>Informe trimestral de Monitoreo de las estadísticas de servicios</c:v>
                </c:pt>
                <c:pt idx="46">
                  <c:v>Cantidad de informes de seguimiento del combate a la piratería.</c:v>
                </c:pt>
                <c:pt idx="48">
                  <c:v>Cantidad de empleados del grupo ocupacional 1 al 5  capacitados en la materia de Derecho de Autor</c:v>
                </c:pt>
                <c:pt idx="49">
                  <c:v>Cantidad de eventos formativos.</c:v>
                </c:pt>
                <c:pt idx="50">
                  <c:v>Cantidad de capacitacio-nes impartidas a empleados del grupo ocupacional 1 al 5 </c:v>
                </c:pt>
                <c:pt idx="51">
                  <c:v>Porcentaje de cumplimento en el alcance de los indicadores de evaluaciones de desempeño institucional (SISMAP).</c:v>
                </c:pt>
                <c:pt idx="52">
                  <c:v>Cantidad de estudiantes impactado por el programa de pasantías.</c:v>
                </c:pt>
                <c:pt idx="54">
                  <c:v>Cantidad servicios de Orientación y Asistencia Jurídica</c:v>
                </c:pt>
                <c:pt idx="55">
                  <c:v>Cantidad de Actas de Acuerdos logrados</c:v>
                </c:pt>
                <c:pt idx="56">
                  <c:v>Cantidad de vistas de las Vistas Conciliatorias</c:v>
                </c:pt>
                <c:pt idx="58">
                  <c:v>Porcentaje trimestral  de encuestas de satisfacción al cliente.</c:v>
                </c:pt>
                <c:pt idx="59">
                  <c:v>Cumplimiento tiempos de respuesta en los trámites de registros.</c:v>
                </c:pt>
              </c:strCache>
            </c:strRef>
          </c:cat>
          <c:val>
            <c:numRef>
              <c:extLst>
                <c:ext xmlns:c15="http://schemas.microsoft.com/office/drawing/2012/chart" uri="{02D57815-91ED-43cb-92C2-25804820EDAC}">
                  <c15:fullRef>
                    <c15:sqref>'Matriz de datos'!$F$5:$F$75</c15:sqref>
                  </c15:fullRef>
                </c:ext>
              </c:extLst>
              <c:f>('Matriz de datos'!$F$6:$F$8,'Matriz de datos'!$F$10,'Matriz de datos'!$F$12:$F$19,'Matriz de datos'!$F$21,'Matriz de datos'!$F$23:$F$26,'Matriz de datos'!$F$28:$F$37,'Matriz de datos'!$F$39:$F$43,'Matriz de datos'!$F$45:$F$46,'Matriz de datos'!$F$48:$F$50,'Matriz de datos'!$F$52,'Matriz de datos'!$F$54:$F$75)</c:f>
              <c:numCache>
                <c:formatCode>0%</c:formatCode>
                <c:ptCount val="60"/>
                <c:pt idx="0">
                  <c:v>1</c:v>
                </c:pt>
                <c:pt idx="1">
                  <c:v>1</c:v>
                </c:pt>
                <c:pt idx="2">
                  <c:v>1</c:v>
                </c:pt>
                <c:pt idx="3" formatCode="0.00%">
                  <c:v>0.86409999999999998</c:v>
                </c:pt>
                <c:pt idx="4">
                  <c:v>1</c:v>
                </c:pt>
                <c:pt idx="5">
                  <c:v>1</c:v>
                </c:pt>
                <c:pt idx="6">
                  <c:v>0.45549738219895286</c:v>
                </c:pt>
                <c:pt idx="7">
                  <c:v>1</c:v>
                </c:pt>
                <c:pt idx="8">
                  <c:v>0.94545454545454544</c:v>
                </c:pt>
                <c:pt idx="9">
                  <c:v>0.88235294117647045</c:v>
                </c:pt>
                <c:pt idx="10">
                  <c:v>1</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0.88919999999999999</c:v>
                </c:pt>
                <c:pt idx="27">
                  <c:v>0</c:v>
                </c:pt>
                <c:pt idx="28">
                  <c:v>0</c:v>
                </c:pt>
                <c:pt idx="29">
                  <c:v>1</c:v>
                </c:pt>
                <c:pt idx="30">
                  <c:v>0.35</c:v>
                </c:pt>
                <c:pt idx="31">
                  <c:v>1</c:v>
                </c:pt>
                <c:pt idx="32">
                  <c:v>0.66666666666666663</c:v>
                </c:pt>
                <c:pt idx="33">
                  <c:v>1</c:v>
                </c:pt>
                <c:pt idx="34">
                  <c:v>1</c:v>
                </c:pt>
                <c:pt idx="35">
                  <c:v>1</c:v>
                </c:pt>
                <c:pt idx="36">
                  <c:v>1</c:v>
                </c:pt>
                <c:pt idx="37">
                  <c:v>1</c:v>
                </c:pt>
                <c:pt idx="38">
                  <c:v>1</c:v>
                </c:pt>
                <c:pt idx="39">
                  <c:v>1</c:v>
                </c:pt>
                <c:pt idx="41">
                  <c:v>1</c:v>
                </c:pt>
                <c:pt idx="42">
                  <c:v>1</c:v>
                </c:pt>
                <c:pt idx="43">
                  <c:v>1</c:v>
                </c:pt>
                <c:pt idx="44">
                  <c:v>1</c:v>
                </c:pt>
                <c:pt idx="45">
                  <c:v>1</c:v>
                </c:pt>
                <c:pt idx="46">
                  <c:v>1</c:v>
                </c:pt>
                <c:pt idx="48">
                  <c:v>1</c:v>
                </c:pt>
                <c:pt idx="49">
                  <c:v>1</c:v>
                </c:pt>
                <c:pt idx="50">
                  <c:v>0.5</c:v>
                </c:pt>
                <c:pt idx="51">
                  <c:v>0.96604395604395599</c:v>
                </c:pt>
                <c:pt idx="52">
                  <c:v>1</c:v>
                </c:pt>
                <c:pt idx="54">
                  <c:v>1</c:v>
                </c:pt>
                <c:pt idx="55">
                  <c:v>1</c:v>
                </c:pt>
                <c:pt idx="56">
                  <c:v>1</c:v>
                </c:pt>
                <c:pt idx="58">
                  <c:v>0.99399999999999999</c:v>
                </c:pt>
                <c:pt idx="59">
                  <c:v>1</c:v>
                </c:pt>
              </c:numCache>
            </c:numRef>
          </c:val>
          <c:extLst>
            <c:ext xmlns:c16="http://schemas.microsoft.com/office/drawing/2014/chart" uri="{C3380CC4-5D6E-409C-BE32-E72D297353CC}">
              <c16:uniqueId val="{00000000-43F8-4B25-89FA-248D260B2FEE}"/>
            </c:ext>
          </c:extLst>
        </c:ser>
        <c:dLbls>
          <c:showLegendKey val="0"/>
          <c:showVal val="0"/>
          <c:showCatName val="0"/>
          <c:showSerName val="0"/>
          <c:showPercent val="0"/>
          <c:showBubbleSize val="0"/>
        </c:dLbls>
        <c:gapWidth val="182"/>
        <c:axId val="700956200"/>
        <c:axId val="700958000"/>
      </c:barChart>
      <c:catAx>
        <c:axId val="7009562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DO"/>
          </a:p>
        </c:txPr>
        <c:crossAx val="700958000"/>
        <c:crosses val="autoZero"/>
        <c:auto val="1"/>
        <c:lblAlgn val="ctr"/>
        <c:lblOffset val="100"/>
        <c:noMultiLvlLbl val="0"/>
      </c:catAx>
      <c:valAx>
        <c:axId val="70095800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7009562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1" i="0" u="none" strike="noStrike" kern="1200" spc="0" baseline="0">
                <a:solidFill>
                  <a:sysClr val="windowText" lastClr="000000"/>
                </a:solidFill>
                <a:latin typeface="+mn-lt"/>
                <a:ea typeface="+mn-ea"/>
                <a:cs typeface="+mn-cs"/>
              </a:defRPr>
            </a:pPr>
            <a:r>
              <a:rPr lang="en-US" sz="1400" b="1">
                <a:solidFill>
                  <a:sysClr val="windowText" lastClr="000000"/>
                </a:solidFill>
              </a:rPr>
              <a:t> Metas de los productos programados en el POA                                                            enero</a:t>
            </a:r>
            <a:r>
              <a:rPr lang="en-US" sz="1400" b="1" baseline="0">
                <a:solidFill>
                  <a:sysClr val="windowText" lastClr="000000"/>
                </a:solidFill>
              </a:rPr>
              <a:t>-marzo</a:t>
            </a:r>
            <a:r>
              <a:rPr lang="en-US" sz="1400" b="1">
                <a:solidFill>
                  <a:sysClr val="windowText" lastClr="000000"/>
                </a:solidFill>
              </a:rPr>
              <a:t> 2025 </a:t>
            </a:r>
          </a:p>
        </c:rich>
      </c:tx>
      <c:layout>
        <c:manualLayout>
          <c:xMode val="edge"/>
          <c:yMode val="edge"/>
          <c:x val="4.9436491755760252E-2"/>
          <c:y val="4.5622371277664366E-2"/>
        </c:manualLayout>
      </c:layout>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976743749973448E-2"/>
          <c:y val="0.14278632669323923"/>
          <c:w val="0.89382312487483984"/>
          <c:h val="0.78766572790830758"/>
        </c:manualLayout>
      </c:layout>
      <c:bar3DChart>
        <c:barDir val="col"/>
        <c:grouping val="standard"/>
        <c:varyColors val="0"/>
        <c:ser>
          <c:idx val="2"/>
          <c:order val="0"/>
          <c:invertIfNegative val="0"/>
          <c:dPt>
            <c:idx val="0"/>
            <c:invertIfNegative val="0"/>
            <c:bubble3D val="0"/>
            <c:spPr>
              <a:solidFill>
                <a:srgbClr val="0070C0"/>
              </a:solidFill>
            </c:spPr>
            <c:extLst>
              <c:ext xmlns:c16="http://schemas.microsoft.com/office/drawing/2014/chart" uri="{C3380CC4-5D6E-409C-BE32-E72D297353CC}">
                <c16:uniqueId val="{00000001-7984-47B4-862E-6A5CA95408C4}"/>
              </c:ext>
            </c:extLst>
          </c:dPt>
          <c:dPt>
            <c:idx val="1"/>
            <c:invertIfNegative val="0"/>
            <c:bubble3D val="0"/>
            <c:spPr>
              <a:solidFill>
                <a:srgbClr val="00B0F0"/>
              </a:solidFill>
            </c:spPr>
            <c:extLst>
              <c:ext xmlns:c16="http://schemas.microsoft.com/office/drawing/2014/chart" uri="{C3380CC4-5D6E-409C-BE32-E72D297353CC}">
                <c16:uniqueId val="{00000003-7984-47B4-862E-6A5CA95408C4}"/>
              </c:ext>
            </c:extLst>
          </c:dPt>
          <c:dLbls>
            <c:dLbl>
              <c:idx val="0"/>
              <c:layout>
                <c:manualLayout>
                  <c:x val="-1.116278906240043E-2"/>
                  <c:y val="0.1281353761385316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984-47B4-862E-6A5CA95408C4}"/>
                </c:ext>
              </c:extLst>
            </c:dLbl>
            <c:dLbl>
              <c:idx val="1"/>
              <c:layout>
                <c:manualLayout>
                  <c:x val="1.116278906240043E-2"/>
                  <c:y val="0.1015412414682703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984-47B4-862E-6A5CA95408C4}"/>
                </c:ext>
              </c:extLst>
            </c:dLbl>
            <c:spPr>
              <a:noFill/>
              <a:ln>
                <a:noFill/>
              </a:ln>
              <a:effectLst/>
            </c:spPr>
            <c:txPr>
              <a:bodyPr wrap="square" lIns="38100" tIns="19050" rIns="38100" bIns="19050" anchor="ctr">
                <a:spAutoFit/>
              </a:bodyPr>
              <a:lstStyle/>
              <a:p>
                <a:pPr>
                  <a:defRPr sz="1400" b="1"/>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'Matriz de datos'!$C$80:$C$81</c:f>
              <c:strCache>
                <c:ptCount val="2"/>
                <c:pt idx="0">
                  <c:v>Metas programadas</c:v>
                </c:pt>
                <c:pt idx="1">
                  <c:v>Metas ejecutadas</c:v>
                </c:pt>
              </c:strCache>
            </c:strRef>
          </c:cat>
          <c:val>
            <c:numRef>
              <c:f>'Matriz de datos'!$D$80:$D$81</c:f>
              <c:numCache>
                <c:formatCode>General</c:formatCode>
                <c:ptCount val="2"/>
                <c:pt idx="0">
                  <c:v>56</c:v>
                </c:pt>
                <c:pt idx="1">
                  <c:v>53</c:v>
                </c:pt>
              </c:numCache>
            </c:numRef>
          </c:val>
          <c:extLst>
            <c:ext xmlns:c16="http://schemas.microsoft.com/office/drawing/2014/chart" uri="{C3380CC4-5D6E-409C-BE32-E72D297353CC}">
              <c16:uniqueId val="{00000004-7984-47B4-862E-6A5CA95408C4}"/>
            </c:ext>
          </c:extLst>
        </c:ser>
        <c:dLbls>
          <c:showLegendKey val="0"/>
          <c:showVal val="1"/>
          <c:showCatName val="0"/>
          <c:showSerName val="0"/>
          <c:showPercent val="0"/>
          <c:showBubbleSize val="0"/>
        </c:dLbls>
        <c:gapWidth val="219"/>
        <c:shape val="box"/>
        <c:axId val="560992336"/>
        <c:axId val="560998816"/>
        <c:axId val="503632312"/>
      </c:bar3DChart>
      <c:catAx>
        <c:axId val="560992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s-DO"/>
          </a:p>
        </c:txPr>
        <c:crossAx val="560998816"/>
        <c:crosses val="autoZero"/>
        <c:auto val="1"/>
        <c:lblAlgn val="ctr"/>
        <c:lblOffset val="100"/>
        <c:noMultiLvlLbl val="0"/>
      </c:catAx>
      <c:valAx>
        <c:axId val="560998816"/>
        <c:scaling>
          <c:orientation val="minMax"/>
          <c:min val="10"/>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560992336"/>
        <c:crosses val="autoZero"/>
        <c:crossBetween val="between"/>
        <c:majorUnit val="1"/>
        <c:minorUnit val="0.25"/>
      </c:valAx>
      <c:serAx>
        <c:axId val="503632312"/>
        <c:scaling>
          <c:orientation val="minMax"/>
        </c:scaling>
        <c:delete val="1"/>
        <c:axPos val="b"/>
        <c:majorTickMark val="out"/>
        <c:minorTickMark val="none"/>
        <c:tickLblPos val="nextTo"/>
        <c:crossAx val="560998816"/>
        <c:crosses val="autoZero"/>
      </c:serAx>
      <c:spPr>
        <a:noFill/>
      </c:spPr>
    </c:plotArea>
    <c:plotVisOnly val="1"/>
    <c:dispBlanksAs val="gap"/>
    <c:showDLblsOverMax val="0"/>
    <c:extLst/>
  </c:chart>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round/>
    </a:ln>
    <a:effectLst/>
  </c:spPr>
  <c:txPr>
    <a:bodyPr/>
    <a:lstStyle/>
    <a:p>
      <a:pPr>
        <a:defRPr/>
      </a:pPr>
      <a:endParaRPr lang="es-D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DO" b="1">
                <a:solidFill>
                  <a:sysClr val="windowText" lastClr="000000"/>
                </a:solidFill>
              </a:rPr>
              <a:t>Porcentaje nivel de eficiencia actividades ejecutadas trimestre enero-marzo 2025.</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DO"/>
        </a:p>
      </c:txPr>
    </c:title>
    <c:autoTitleDeleted val="0"/>
    <c:plotArea>
      <c:layout/>
      <c:doughnutChart>
        <c:varyColors val="1"/>
        <c:ser>
          <c:idx val="0"/>
          <c:order val="0"/>
          <c:spPr>
            <a:solidFill>
              <a:srgbClr val="002060"/>
            </a:solidFill>
          </c:spPr>
          <c:dPt>
            <c:idx val="0"/>
            <c:bubble3D val="0"/>
            <c:spPr>
              <a:solidFill>
                <a:srgbClr val="002060"/>
              </a:solidFill>
              <a:ln w="19050">
                <a:solidFill>
                  <a:schemeClr val="lt1"/>
                </a:solidFill>
              </a:ln>
              <a:effectLst/>
            </c:spPr>
            <c:extLst>
              <c:ext xmlns:c16="http://schemas.microsoft.com/office/drawing/2014/chart" uri="{C3380CC4-5D6E-409C-BE32-E72D297353CC}">
                <c16:uniqueId val="{00000001-E030-4B8E-BD4F-1CA50964C520}"/>
              </c:ext>
            </c:extLst>
          </c:dPt>
          <c:dPt>
            <c:idx val="1"/>
            <c:bubble3D val="0"/>
            <c:spPr>
              <a:solidFill>
                <a:srgbClr val="00B0F0"/>
              </a:solidFill>
              <a:ln w="19050">
                <a:solidFill>
                  <a:schemeClr val="lt1"/>
                </a:solidFill>
              </a:ln>
              <a:effectLst/>
            </c:spPr>
            <c:extLst>
              <c:ext xmlns:c16="http://schemas.microsoft.com/office/drawing/2014/chart" uri="{C3380CC4-5D6E-409C-BE32-E72D297353CC}">
                <c16:uniqueId val="{00000003-E030-4B8E-BD4F-1CA50964C520}"/>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endParaRPr lang="es-D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'Matriz de datos'!$O$9:$O$10</c:f>
              <c:strCache>
                <c:ptCount val="2"/>
                <c:pt idx="0">
                  <c:v>Nivel de eficiencia</c:v>
                </c:pt>
                <c:pt idx="1">
                  <c:v>Nivel de incumplimiento</c:v>
                </c:pt>
              </c:strCache>
            </c:strRef>
          </c:cat>
          <c:val>
            <c:numRef>
              <c:f>'Matriz de datos'!$P$9:$P$10</c:f>
              <c:numCache>
                <c:formatCode>0%</c:formatCode>
                <c:ptCount val="2"/>
                <c:pt idx="0">
                  <c:v>0.92</c:v>
                </c:pt>
                <c:pt idx="1">
                  <c:v>0.08</c:v>
                </c:pt>
              </c:numCache>
            </c:numRef>
          </c:val>
          <c:extLst>
            <c:ext xmlns:c16="http://schemas.microsoft.com/office/drawing/2014/chart" uri="{C3380CC4-5D6E-409C-BE32-E72D297353CC}">
              <c16:uniqueId val="{00000004-E030-4B8E-BD4F-1CA50964C520}"/>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accent5">
            <a:lumMod val="5000"/>
            <a:lumOff val="95000"/>
          </a:schemeClr>
        </a:gs>
        <a:gs pos="74000">
          <a:schemeClr val="accent5">
            <a:lumMod val="45000"/>
            <a:lumOff val="55000"/>
          </a:schemeClr>
        </a:gs>
        <a:gs pos="83000">
          <a:schemeClr val="accent5">
            <a:lumMod val="45000"/>
            <a:lumOff val="55000"/>
          </a:schemeClr>
        </a:gs>
        <a:gs pos="100000">
          <a:schemeClr val="accent5">
            <a:lumMod val="30000"/>
            <a:lumOff val="70000"/>
          </a:schemeClr>
        </a:gs>
      </a:gsLst>
      <a:lin ang="5400000" scaled="1"/>
      <a:tileRect/>
    </a:gra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Ejecución  trimestre enero-marzo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DO"/>
        </a:p>
      </c:txPr>
    </c:title>
    <c:autoTitleDeleted val="0"/>
    <c:plotArea>
      <c:layout>
        <c:manualLayout>
          <c:layoutTarget val="inner"/>
          <c:xMode val="edge"/>
          <c:yMode val="edge"/>
          <c:x val="0.49334601891054197"/>
          <c:y val="2.8347977835232449E-2"/>
          <c:w val="0.49285279415355832"/>
          <c:h val="0.94176757903684361"/>
        </c:manualLayout>
      </c:layout>
      <c:barChart>
        <c:barDir val="bar"/>
        <c:grouping val="clustered"/>
        <c:varyColors val="0"/>
        <c:ser>
          <c:idx val="0"/>
          <c:order val="0"/>
          <c:tx>
            <c:strRef>
              <c:f>'Matriz de datos'!$F$1:$F$4</c:f>
              <c:strCache>
                <c:ptCount val="4"/>
                <c:pt idx="3">
                  <c:v>% ejecución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'Matriz de datos'!$C$5:$C$75</c15:sqref>
                  </c15:fullRef>
                </c:ext>
              </c:extLst>
              <c:f>('Matriz de datos'!$C$6:$C$8,'Matriz de datos'!$C$10,'Matriz de datos'!$C$12:$C$19,'Matriz de datos'!$C$21,'Matriz de datos'!$C$23:$C$26,'Matriz de datos'!$C$28:$C$37,'Matriz de datos'!$C$39:$C$43,'Matriz de datos'!$C$45:$C$46,'Matriz de datos'!$C$48:$C$50,'Matriz de datos'!$C$52,'Matriz de datos'!$C$54:$C$75)</c:f>
              <c:strCache>
                <c:ptCount val="60"/>
                <c:pt idx="0">
                  <c:v>Cantidad de solicitudes a TIC atendidas</c:v>
                </c:pt>
                <c:pt idx="1">
                  <c:v>Implementación de plataformas digitales eficientes para la gestión y registro de derechos de autor.</c:v>
                </c:pt>
                <c:pt idx="2">
                  <c:v>Cantidad servicios de información en plataformas digitales y servicios móviles.</c:v>
                </c:pt>
                <c:pt idx="3">
                  <c:v>Porcentaje trimestral de cumplimiento Plan Anual de Compras.  </c:v>
                </c:pt>
                <c:pt idx="4">
                  <c:v>Interacciones en publicaciones digitales.</c:v>
                </c:pt>
                <c:pt idx="5">
                  <c:v>Cantidad de notas de prensa. </c:v>
                </c:pt>
                <c:pt idx="6">
                  <c:v>Cantidad de post en las redes sociales.</c:v>
                </c:pt>
                <c:pt idx="7">
                  <c:v>Relanzamiento de canal de YouTube.</c:v>
                </c:pt>
                <c:pt idx="8">
                  <c:v>Cantidad de suscriptores a canal de YouTube.</c:v>
                </c:pt>
                <c:pt idx="9">
                  <c:v>Elaboración y puesta en marcha de la Revista de Derecho de Autor.</c:v>
                </c:pt>
                <c:pt idx="10">
                  <c:v>Publicación trimestral de boletín de actividades de la ONDA.</c:v>
                </c:pt>
                <c:pt idx="11">
                  <c:v>Elaboración Plan de Comunicación.</c:v>
                </c:pt>
                <c:pt idx="12">
                  <c:v>Porcentaje de uso de los servicios de Investigación y Peritaje.</c:v>
                </c:pt>
                <c:pt idx="13">
                  <c:v>Cantidad de instituciones públicas locales que  colaboran con la ONDA</c:v>
                </c:pt>
                <c:pt idx="14">
                  <c:v>Cantidad de colaboracion-nes a nivel internacional y colaboradores impactados.</c:v>
                </c:pt>
                <c:pt idx="15">
                  <c:v>Participación en eventos nacionales relacionados con los derechos de autor y la propiedad intelectual.</c:v>
                </c:pt>
                <c:pt idx="16">
                  <c:v>Participación en ferias de sectores productivos.</c:v>
                </c:pt>
                <c:pt idx="17">
                  <c:v>Cantidad de personas capacitadas por el servicio del Centro de Capacitación</c:v>
                </c:pt>
                <c:pt idx="18">
                  <c:v>Cantidad de nuevas acciones formativas para el derecho de autor.</c:v>
                </c:pt>
                <c:pt idx="19">
                  <c:v>Cantidad de capacitaciones para industrias creativas</c:v>
                </c:pt>
                <c:pt idx="20">
                  <c:v>Mujeres impactadas.
</c:v>
                </c:pt>
                <c:pt idx="21">
                  <c:v>Hombres impactados.</c:v>
                </c:pt>
                <c:pt idx="22">
                  <c:v>Jóvenes impactados</c:v>
                </c:pt>
                <c:pt idx="23">
                  <c:v>Cantidad de instituciones impactadas</c:v>
                </c:pt>
                <c:pt idx="24">
                  <c:v>Cantidad de capacitaciones sobre la ley de derecho de autor a personal técnico de instituciones públicas que tiene incidencias en las industrias creativas</c:v>
                </c:pt>
                <c:pt idx="25">
                  <c:v>Cantidad de servidores públicos capacitados</c:v>
                </c:pt>
                <c:pt idx="26">
                  <c:v>Cantidad de ciudadanos impactados con participación eventos abiertos y masivos</c:v>
                </c:pt>
                <c:pt idx="27">
                  <c:v>Cantidad de operativos para detectar casos de piraterías en entornos digitales.</c:v>
                </c:pt>
                <c:pt idx="28">
                  <c:v>Cantidad de operativos para detectar casos de piraterias</c:v>
                </c:pt>
                <c:pt idx="29">
                  <c:v>Cantidad de servicios de    registro de sujetos obligados</c:v>
                </c:pt>
                <c:pt idx="30">
                  <c:v>Cantidad de inspecciones de parte y oficio</c:v>
                </c:pt>
                <c:pt idx="31">
                  <c:v>Personal de inspectoría capacitado para combatir la piratería y el uso ilegal de obras protegidas.</c:v>
                </c:pt>
                <c:pt idx="32">
                  <c:v>Actividades  de las  Sociedades de Gestión  Colectiva con participación de la ONDA</c:v>
                </c:pt>
                <c:pt idx="33">
                  <c:v>Actividades  y eventos realcionados a Sociedades de Gestión  Colectiva</c:v>
                </c:pt>
                <c:pt idx="34">
                  <c:v>Porcentaje de obras registradas  </c:v>
                </c:pt>
                <c:pt idx="35">
                  <c:v>Plan de trabajo para mejorar el repositorio digital y físico de las obras registradas (Depósito legal)</c:v>
                </c:pt>
                <c:pt idx="36">
                  <c:v>Porcentaje de ejecución Plan de trabajo para mejorar el repositorio digital y físico de las obras registradas (Depósito legal)</c:v>
                </c:pt>
                <c:pt idx="37">
                  <c:v>Cantidad de servicios legales institucionales</c:v>
                </c:pt>
                <c:pt idx="38">
                  <c:v>Cantidad de acciones de mantenimiento, suministros y mayordomía realizadas</c:v>
                </c:pt>
                <c:pt idx="39">
                  <c:v>Cantidad de solitudes de transporte atendidas</c:v>
                </c:pt>
                <c:pt idx="41">
                  <c:v>Cantidad de evaluaciones de los acuerdos de la carta compromiso </c:v>
                </c:pt>
                <c:pt idx="42">
                  <c:v>Cantidad de informes de cumplimiento de las NOBACI.</c:v>
                </c:pt>
                <c:pt idx="43">
                  <c:v>Elaboración trimestral de informes de seguimiento POA</c:v>
                </c:pt>
                <c:pt idx="44">
                  <c:v>Elaboración Plan Estratégico Institucional.</c:v>
                </c:pt>
                <c:pt idx="45">
                  <c:v>Informe trimestral de Monitoreo de las estadísticas de servicios</c:v>
                </c:pt>
                <c:pt idx="46">
                  <c:v>Cantidad de informes de seguimiento del combate a la piratería.</c:v>
                </c:pt>
                <c:pt idx="48">
                  <c:v>Cantidad de empleados del grupo ocupacional 1 al 5  capacitados en la materia de Derecho de Autor</c:v>
                </c:pt>
                <c:pt idx="49">
                  <c:v>Cantidad de eventos formativos.</c:v>
                </c:pt>
                <c:pt idx="50">
                  <c:v>Cantidad de capacitacio-nes impartidas a empleados del grupo ocupacional 1 al 5 </c:v>
                </c:pt>
                <c:pt idx="51">
                  <c:v>Porcentaje de cumplimento en el alcance de los indicadores de evaluaciones de desempeño institucional (SISMAP).</c:v>
                </c:pt>
                <c:pt idx="52">
                  <c:v>Cantidad de estudiantes impactado por el programa de pasantías.</c:v>
                </c:pt>
                <c:pt idx="54">
                  <c:v>Cantidad servicios de Orientación y Asistencia Jurídica</c:v>
                </c:pt>
                <c:pt idx="55">
                  <c:v>Cantidad de Actas de Acuerdos logrados</c:v>
                </c:pt>
                <c:pt idx="56">
                  <c:v>Cantidad de vistas de las Vistas Conciliatorias</c:v>
                </c:pt>
                <c:pt idx="58">
                  <c:v>Porcentaje trimestral  de encuestas de satisfacción al cliente.</c:v>
                </c:pt>
                <c:pt idx="59">
                  <c:v>Cumplimiento tiempos de respuesta en los trámites de registros.</c:v>
                </c:pt>
              </c:strCache>
            </c:strRef>
          </c:cat>
          <c:val>
            <c:numRef>
              <c:extLst>
                <c:ext xmlns:c15="http://schemas.microsoft.com/office/drawing/2012/chart" uri="{02D57815-91ED-43cb-92C2-25804820EDAC}">
                  <c15:fullRef>
                    <c15:sqref>'Matriz de datos'!$F$5:$F$75</c15:sqref>
                  </c15:fullRef>
                </c:ext>
              </c:extLst>
              <c:f>('Matriz de datos'!$F$6:$F$8,'Matriz de datos'!$F$10,'Matriz de datos'!$F$12:$F$19,'Matriz de datos'!$F$21,'Matriz de datos'!$F$23:$F$26,'Matriz de datos'!$F$28:$F$37,'Matriz de datos'!$F$39:$F$43,'Matriz de datos'!$F$45:$F$46,'Matriz de datos'!$F$48:$F$50,'Matriz de datos'!$F$52,'Matriz de datos'!$F$54:$F$75)</c:f>
              <c:numCache>
                <c:formatCode>0%</c:formatCode>
                <c:ptCount val="60"/>
                <c:pt idx="0">
                  <c:v>1</c:v>
                </c:pt>
                <c:pt idx="1">
                  <c:v>1</c:v>
                </c:pt>
                <c:pt idx="2">
                  <c:v>1</c:v>
                </c:pt>
                <c:pt idx="3" formatCode="0.00%">
                  <c:v>0.86409999999999998</c:v>
                </c:pt>
                <c:pt idx="4">
                  <c:v>1</c:v>
                </c:pt>
                <c:pt idx="5">
                  <c:v>1</c:v>
                </c:pt>
                <c:pt idx="6">
                  <c:v>0.45549738219895286</c:v>
                </c:pt>
                <c:pt idx="7">
                  <c:v>1</c:v>
                </c:pt>
                <c:pt idx="8">
                  <c:v>0.94545454545454544</c:v>
                </c:pt>
                <c:pt idx="9">
                  <c:v>0.88235294117647045</c:v>
                </c:pt>
                <c:pt idx="10">
                  <c:v>1</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0.88919999999999999</c:v>
                </c:pt>
                <c:pt idx="27">
                  <c:v>0</c:v>
                </c:pt>
                <c:pt idx="28">
                  <c:v>0</c:v>
                </c:pt>
                <c:pt idx="29">
                  <c:v>1</c:v>
                </c:pt>
                <c:pt idx="30">
                  <c:v>0.35</c:v>
                </c:pt>
                <c:pt idx="31">
                  <c:v>1</c:v>
                </c:pt>
                <c:pt idx="32">
                  <c:v>0.66666666666666663</c:v>
                </c:pt>
                <c:pt idx="33">
                  <c:v>1</c:v>
                </c:pt>
                <c:pt idx="34">
                  <c:v>1</c:v>
                </c:pt>
                <c:pt idx="35">
                  <c:v>1</c:v>
                </c:pt>
                <c:pt idx="36">
                  <c:v>1</c:v>
                </c:pt>
                <c:pt idx="37">
                  <c:v>1</c:v>
                </c:pt>
                <c:pt idx="38">
                  <c:v>1</c:v>
                </c:pt>
                <c:pt idx="39">
                  <c:v>1</c:v>
                </c:pt>
                <c:pt idx="41">
                  <c:v>1</c:v>
                </c:pt>
                <c:pt idx="42">
                  <c:v>1</c:v>
                </c:pt>
                <c:pt idx="43">
                  <c:v>1</c:v>
                </c:pt>
                <c:pt idx="44">
                  <c:v>1</c:v>
                </c:pt>
                <c:pt idx="45">
                  <c:v>1</c:v>
                </c:pt>
                <c:pt idx="46">
                  <c:v>1</c:v>
                </c:pt>
                <c:pt idx="48">
                  <c:v>1</c:v>
                </c:pt>
                <c:pt idx="49">
                  <c:v>1</c:v>
                </c:pt>
                <c:pt idx="50">
                  <c:v>0.5</c:v>
                </c:pt>
                <c:pt idx="51">
                  <c:v>0.96604395604395599</c:v>
                </c:pt>
                <c:pt idx="52">
                  <c:v>1</c:v>
                </c:pt>
                <c:pt idx="54">
                  <c:v>1</c:v>
                </c:pt>
                <c:pt idx="55">
                  <c:v>1</c:v>
                </c:pt>
                <c:pt idx="56">
                  <c:v>1</c:v>
                </c:pt>
                <c:pt idx="58">
                  <c:v>0.99399999999999999</c:v>
                </c:pt>
                <c:pt idx="59">
                  <c:v>1</c:v>
                </c:pt>
              </c:numCache>
            </c:numRef>
          </c:val>
          <c:extLst>
            <c:ext xmlns:c16="http://schemas.microsoft.com/office/drawing/2014/chart" uri="{C3380CC4-5D6E-409C-BE32-E72D297353CC}">
              <c16:uniqueId val="{00000000-2F5B-447F-9CDD-3112BF0203F0}"/>
            </c:ext>
          </c:extLst>
        </c:ser>
        <c:dLbls>
          <c:showLegendKey val="0"/>
          <c:showVal val="0"/>
          <c:showCatName val="0"/>
          <c:showSerName val="0"/>
          <c:showPercent val="0"/>
          <c:showBubbleSize val="0"/>
        </c:dLbls>
        <c:gapWidth val="182"/>
        <c:axId val="700956200"/>
        <c:axId val="700958000"/>
      </c:barChart>
      <c:catAx>
        <c:axId val="7009562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DO"/>
          </a:p>
        </c:txPr>
        <c:crossAx val="700958000"/>
        <c:crosses val="autoZero"/>
        <c:auto val="1"/>
        <c:lblAlgn val="ctr"/>
        <c:lblOffset val="100"/>
        <c:noMultiLvlLbl val="0"/>
      </c:catAx>
      <c:valAx>
        <c:axId val="70095800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7009562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image" Target="../media/image1.png"/><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1649340</xdr:colOff>
      <xdr:row>87</xdr:row>
      <xdr:rowOff>640</xdr:rowOff>
    </xdr:from>
    <xdr:to>
      <xdr:col>6</xdr:col>
      <xdr:colOff>1363591</xdr:colOff>
      <xdr:row>114</xdr:row>
      <xdr:rowOff>104491</xdr:rowOff>
    </xdr:to>
    <xdr:graphicFrame macro="">
      <xdr:nvGraphicFramePr>
        <xdr:cNvPr id="2" name="Gráfico 1">
          <a:extLst>
            <a:ext uri="{FF2B5EF4-FFF2-40B4-BE49-F238E27FC236}">
              <a16:creationId xmlns:a16="http://schemas.microsoft.com/office/drawing/2014/main" id="{A2479A9D-A8CF-A822-F755-D2F1C252094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2729552</xdr:colOff>
      <xdr:row>85</xdr:row>
      <xdr:rowOff>14217</xdr:rowOff>
    </xdr:from>
    <xdr:to>
      <xdr:col>14</xdr:col>
      <xdr:colOff>899902</xdr:colOff>
      <xdr:row>114</xdr:row>
      <xdr:rowOff>106339</xdr:rowOff>
    </xdr:to>
    <xdr:graphicFrame macro="">
      <xdr:nvGraphicFramePr>
        <xdr:cNvPr id="5" name="Gráfico 4">
          <a:extLst>
            <a:ext uri="{FF2B5EF4-FFF2-40B4-BE49-F238E27FC236}">
              <a16:creationId xmlns:a16="http://schemas.microsoft.com/office/drawing/2014/main" id="{6E74F888-5F46-4C62-80D8-ADA5F9CA2C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810336</xdr:colOff>
      <xdr:row>81</xdr:row>
      <xdr:rowOff>127947</xdr:rowOff>
    </xdr:from>
    <xdr:to>
      <xdr:col>29</xdr:col>
      <xdr:colOff>497574</xdr:colOff>
      <xdr:row>152</xdr:row>
      <xdr:rowOff>14217</xdr:rowOff>
    </xdr:to>
    <xdr:graphicFrame macro="">
      <xdr:nvGraphicFramePr>
        <xdr:cNvPr id="7" name="Gráfico 6">
          <a:extLst>
            <a:ext uri="{FF2B5EF4-FFF2-40B4-BE49-F238E27FC236}">
              <a16:creationId xmlns:a16="http://schemas.microsoft.com/office/drawing/2014/main" id="{E925F686-129D-4178-915D-10B9966395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733425</xdr:colOff>
      <xdr:row>0</xdr:row>
      <xdr:rowOff>85725</xdr:rowOff>
    </xdr:from>
    <xdr:to>
      <xdr:col>3</xdr:col>
      <xdr:colOff>354013</xdr:colOff>
      <xdr:row>3</xdr:row>
      <xdr:rowOff>114300</xdr:rowOff>
    </xdr:to>
    <xdr:pic>
      <xdr:nvPicPr>
        <xdr:cNvPr id="2" name="Imagen 1">
          <a:extLst>
            <a:ext uri="{FF2B5EF4-FFF2-40B4-BE49-F238E27FC236}">
              <a16:creationId xmlns:a16="http://schemas.microsoft.com/office/drawing/2014/main" id="{A39BE103-1A2B-4A58-8182-19BA2FDD2C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5425" y="85725"/>
          <a:ext cx="2204244" cy="600075"/>
        </a:xfrm>
        <a:prstGeom prst="rect">
          <a:avLst/>
        </a:prstGeom>
        <a:noFill/>
        <a:ln>
          <a:noFill/>
        </a:ln>
      </xdr:spPr>
    </xdr:pic>
    <xdr:clientData/>
  </xdr:twoCellAnchor>
  <xdr:twoCellAnchor>
    <xdr:from>
      <xdr:col>0</xdr:col>
      <xdr:colOff>19051</xdr:colOff>
      <xdr:row>19</xdr:row>
      <xdr:rowOff>76201</xdr:rowOff>
    </xdr:from>
    <xdr:to>
      <xdr:col>5</xdr:col>
      <xdr:colOff>821532</xdr:colOff>
      <xdr:row>36</xdr:row>
      <xdr:rowOff>142875</xdr:rowOff>
    </xdr:to>
    <xdr:graphicFrame macro="">
      <xdr:nvGraphicFramePr>
        <xdr:cNvPr id="5" name="Gráfico 4">
          <a:extLst>
            <a:ext uri="{FF2B5EF4-FFF2-40B4-BE49-F238E27FC236}">
              <a16:creationId xmlns:a16="http://schemas.microsoft.com/office/drawing/2014/main" id="{31B831A1-3679-4618-ACB9-FF5FBE2035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40</xdr:row>
      <xdr:rowOff>42863</xdr:rowOff>
    </xdr:from>
    <xdr:to>
      <xdr:col>5</xdr:col>
      <xdr:colOff>857250</xdr:colOff>
      <xdr:row>64</xdr:row>
      <xdr:rowOff>154780</xdr:rowOff>
    </xdr:to>
    <xdr:graphicFrame macro="">
      <xdr:nvGraphicFramePr>
        <xdr:cNvPr id="6" name="Gráfico 5">
          <a:extLst>
            <a:ext uri="{FF2B5EF4-FFF2-40B4-BE49-F238E27FC236}">
              <a16:creationId xmlns:a16="http://schemas.microsoft.com/office/drawing/2014/main" id="{A14877BC-FA85-4923-B36A-3F488953DB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xdr:colOff>
      <xdr:row>157</xdr:row>
      <xdr:rowOff>178596</xdr:rowOff>
    </xdr:from>
    <xdr:to>
      <xdr:col>5</xdr:col>
      <xdr:colOff>666751</xdr:colOff>
      <xdr:row>213</xdr:row>
      <xdr:rowOff>154782</xdr:rowOff>
    </xdr:to>
    <xdr:graphicFrame macro="">
      <xdr:nvGraphicFramePr>
        <xdr:cNvPr id="7" name="Gráfico 6">
          <a:extLst>
            <a:ext uri="{FF2B5EF4-FFF2-40B4-BE49-F238E27FC236}">
              <a16:creationId xmlns:a16="http://schemas.microsoft.com/office/drawing/2014/main" id="{CA518AE5-83FB-4239-88B6-5A95ADD811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B361A-9320-4DD4-BAF7-EA674F1A25B9}">
  <dimension ref="A1:AS81"/>
  <sheetViews>
    <sheetView tabSelected="1" zoomScale="67" zoomScaleNormal="67" workbookViewId="0">
      <selection activeCell="G80" sqref="G80"/>
    </sheetView>
  </sheetViews>
  <sheetFormatPr baseColWidth="10" defaultRowHeight="15"/>
  <cols>
    <col min="1" max="1" width="8.85546875" customWidth="1"/>
    <col min="2" max="2" width="25.28515625" customWidth="1"/>
    <col min="3" max="3" width="26.42578125" customWidth="1"/>
    <col min="4" max="4" width="18.85546875" customWidth="1"/>
    <col min="5" max="5" width="17.42578125" customWidth="1"/>
    <col min="6" max="6" width="18.7109375" style="28" customWidth="1"/>
    <col min="7" max="7" width="54.140625" customWidth="1"/>
    <col min="15" max="15" width="28.85546875" customWidth="1"/>
    <col min="16" max="16" width="24.28515625" bestFit="1" customWidth="1"/>
    <col min="19" max="19" width="18.28515625" customWidth="1"/>
    <col min="23" max="23" width="5.5703125" customWidth="1"/>
  </cols>
  <sheetData>
    <row r="1" spans="1:18" ht="15" customHeight="1">
      <c r="A1" s="68" t="s">
        <v>17</v>
      </c>
      <c r="B1" s="68"/>
      <c r="C1" s="68"/>
      <c r="D1" s="68"/>
      <c r="E1" s="68"/>
      <c r="F1" s="69"/>
      <c r="O1" t="s">
        <v>0</v>
      </c>
      <c r="P1" t="s">
        <v>1</v>
      </c>
      <c r="Q1">
        <v>49</v>
      </c>
      <c r="R1" s="1">
        <f>+Q1/Q4</f>
        <v>0.875</v>
      </c>
    </row>
    <row r="2" spans="1:18" ht="15" customHeight="1">
      <c r="A2" s="70"/>
      <c r="B2" s="70"/>
      <c r="C2" s="70"/>
      <c r="D2" s="70"/>
      <c r="E2" s="70"/>
      <c r="F2" s="71"/>
      <c r="O2" t="s">
        <v>2</v>
      </c>
      <c r="P2" s="2" t="s">
        <v>3</v>
      </c>
      <c r="Q2">
        <v>4</v>
      </c>
      <c r="R2" s="1">
        <f>+Q2/Q4</f>
        <v>7.1428571428571425E-2</v>
      </c>
    </row>
    <row r="3" spans="1:18" ht="26.25" customHeight="1">
      <c r="A3" s="72"/>
      <c r="B3" s="72"/>
      <c r="C3" s="72"/>
      <c r="D3" s="72"/>
      <c r="E3" s="72"/>
      <c r="F3" s="73"/>
      <c r="O3" t="s">
        <v>4</v>
      </c>
      <c r="P3" s="3">
        <v>0</v>
      </c>
      <c r="Q3">
        <v>3</v>
      </c>
      <c r="R3" s="1">
        <f>+Q3/Q4</f>
        <v>5.3571428571428568E-2</v>
      </c>
    </row>
    <row r="4" spans="1:18" ht="46.5" customHeight="1">
      <c r="A4" s="54" t="s">
        <v>5</v>
      </c>
      <c r="B4" s="55" t="s">
        <v>18</v>
      </c>
      <c r="C4" s="54" t="s">
        <v>6</v>
      </c>
      <c r="D4" s="55" t="s">
        <v>7</v>
      </c>
      <c r="E4" s="55" t="s">
        <v>8</v>
      </c>
      <c r="F4" s="56" t="s">
        <v>9</v>
      </c>
      <c r="O4" t="s">
        <v>10</v>
      </c>
      <c r="P4">
        <v>56</v>
      </c>
      <c r="Q4">
        <f>SUM(Q1:Q3)</f>
        <v>56</v>
      </c>
      <c r="R4" s="4">
        <f>SUM(R1:R3)</f>
        <v>1</v>
      </c>
    </row>
    <row r="5" spans="1:18" ht="21" customHeight="1">
      <c r="A5" s="74" t="s">
        <v>14</v>
      </c>
      <c r="B5" s="62"/>
      <c r="C5" s="62"/>
      <c r="D5" s="62"/>
      <c r="E5" s="62"/>
      <c r="F5" s="75"/>
      <c r="J5" s="4"/>
    </row>
    <row r="6" spans="1:18" ht="60">
      <c r="A6" s="29">
        <v>1</v>
      </c>
      <c r="B6" s="16" t="s">
        <v>40</v>
      </c>
      <c r="C6" s="16" t="s">
        <v>19</v>
      </c>
      <c r="D6" s="30">
        <v>156</v>
      </c>
      <c r="E6" s="7">
        <v>156</v>
      </c>
      <c r="F6" s="8">
        <v>1</v>
      </c>
      <c r="G6" s="13"/>
      <c r="H6" s="4"/>
      <c r="O6" s="9" t="s">
        <v>11</v>
      </c>
      <c r="P6" s="1">
        <f>(F6+F7+F8+F10+F12+F13+F14+F16+F17+F18+F19+F15+F18+F21+F23+F24+F25+F26+F28+F29+F30+F31+F32+F33+F34+F35+F36+F37+F39+F40+F41+F42+F43+F45+F46+F48+F49+F50+F52+F54+F55+F57+F58+F59+F60+F61+F62+F64+F65+F66+F67+F68+F70+F71+F72+F74+F75)/56</f>
        <v>0.9198806337775105</v>
      </c>
      <c r="Q6" s="10"/>
    </row>
    <row r="7" spans="1:18" ht="105">
      <c r="A7" s="11">
        <f>1+A6</f>
        <v>2</v>
      </c>
      <c r="B7" s="12" t="s">
        <v>20</v>
      </c>
      <c r="C7" s="31" t="s">
        <v>21</v>
      </c>
      <c r="D7" s="15">
        <v>0.25</v>
      </c>
      <c r="E7" s="8">
        <v>0.4</v>
      </c>
      <c r="F7" s="8">
        <v>1</v>
      </c>
      <c r="H7" s="4"/>
      <c r="O7" s="9" t="s">
        <v>12</v>
      </c>
      <c r="P7" s="4">
        <f>+R1+R2</f>
        <v>0.9464285714285714</v>
      </c>
      <c r="Q7" s="10"/>
    </row>
    <row r="8" spans="1:18" ht="96" customHeight="1">
      <c r="A8" s="11">
        <f>+A7+1</f>
        <v>3</v>
      </c>
      <c r="B8" s="12" t="s">
        <v>23</v>
      </c>
      <c r="C8" s="6" t="s">
        <v>22</v>
      </c>
      <c r="D8" s="32">
        <v>10</v>
      </c>
      <c r="E8" s="7">
        <v>10</v>
      </c>
      <c r="F8" s="14">
        <f>+E8/D8</f>
        <v>1</v>
      </c>
      <c r="G8" s="13"/>
      <c r="H8" s="4"/>
      <c r="O8" t="s">
        <v>122</v>
      </c>
    </row>
    <row r="9" spans="1:18" ht="22.5" customHeight="1">
      <c r="A9" s="59" t="s">
        <v>24</v>
      </c>
      <c r="B9" s="60"/>
      <c r="C9" s="60"/>
      <c r="D9" s="60"/>
      <c r="E9" s="60"/>
      <c r="F9" s="60"/>
      <c r="H9" s="4"/>
      <c r="O9" t="s">
        <v>11</v>
      </c>
      <c r="P9" s="4">
        <v>0.92</v>
      </c>
    </row>
    <row r="10" spans="1:18" ht="45">
      <c r="A10" s="11">
        <v>4</v>
      </c>
      <c r="B10" s="33" t="s">
        <v>25</v>
      </c>
      <c r="C10" s="34" t="s">
        <v>26</v>
      </c>
      <c r="D10" s="15">
        <v>1</v>
      </c>
      <c r="E10" s="35">
        <v>0.86409999999999998</v>
      </c>
      <c r="F10" s="36">
        <f>+E10</f>
        <v>0.86409999999999998</v>
      </c>
      <c r="H10" s="4"/>
      <c r="O10" t="s">
        <v>121</v>
      </c>
      <c r="P10" s="1">
        <v>0.08</v>
      </c>
    </row>
    <row r="11" spans="1:18" ht="24" customHeight="1">
      <c r="A11" s="59" t="s">
        <v>13</v>
      </c>
      <c r="B11" s="60"/>
      <c r="C11" s="62"/>
      <c r="D11" s="60"/>
      <c r="E11" s="60"/>
      <c r="F11" s="60"/>
      <c r="H11" s="4"/>
    </row>
    <row r="12" spans="1:18" ht="30">
      <c r="A12" s="5">
        <v>5</v>
      </c>
      <c r="B12" s="63" t="s">
        <v>41</v>
      </c>
      <c r="C12" s="39" t="s">
        <v>27</v>
      </c>
      <c r="D12" s="38">
        <v>80999</v>
      </c>
      <c r="E12" s="45">
        <v>118871</v>
      </c>
      <c r="F12" s="8">
        <v>1</v>
      </c>
      <c r="H12" s="4"/>
    </row>
    <row r="13" spans="1:18" ht="30">
      <c r="A13" s="5">
        <f>+A12+1</f>
        <v>6</v>
      </c>
      <c r="B13" s="80"/>
      <c r="C13" s="39" t="s">
        <v>28</v>
      </c>
      <c r="D13" s="37">
        <v>8</v>
      </c>
      <c r="E13" s="5">
        <v>8</v>
      </c>
      <c r="F13" s="8">
        <v>1</v>
      </c>
      <c r="H13" s="4"/>
    </row>
    <row r="14" spans="1:18" ht="99.75" customHeight="1">
      <c r="A14" s="5">
        <f t="shared" ref="A14:A19" si="0">+A13+1</f>
        <v>7</v>
      </c>
      <c r="B14" s="64"/>
      <c r="C14" s="48" t="s">
        <v>120</v>
      </c>
      <c r="D14" s="5">
        <v>191</v>
      </c>
      <c r="E14" s="7">
        <v>87</v>
      </c>
      <c r="F14" s="17">
        <f>+E14/D14</f>
        <v>0.45549738219895286</v>
      </c>
      <c r="H14" s="4"/>
    </row>
    <row r="15" spans="1:18" ht="46.5" customHeight="1">
      <c r="A15" s="5">
        <f t="shared" si="0"/>
        <v>8</v>
      </c>
      <c r="B15" s="63" t="s">
        <v>42</v>
      </c>
      <c r="C15" s="16" t="s">
        <v>29</v>
      </c>
      <c r="D15" s="5">
        <v>1</v>
      </c>
      <c r="E15" s="7">
        <v>1</v>
      </c>
      <c r="F15" s="17">
        <f t="shared" ref="F15:F19" si="1">+E15/D15</f>
        <v>1</v>
      </c>
      <c r="H15" s="4"/>
    </row>
    <row r="16" spans="1:18" ht="53.25" customHeight="1">
      <c r="A16" s="5">
        <f t="shared" si="0"/>
        <v>9</v>
      </c>
      <c r="B16" s="80"/>
      <c r="C16" s="6" t="s">
        <v>30</v>
      </c>
      <c r="D16" s="7">
        <f>(328-273)/4</f>
        <v>13.75</v>
      </c>
      <c r="E16" s="7">
        <v>13</v>
      </c>
      <c r="F16" s="17">
        <f>+E16/D16</f>
        <v>0.94545454545454544</v>
      </c>
      <c r="H16" s="4"/>
    </row>
    <row r="17" spans="1:45" ht="61.5" customHeight="1">
      <c r="A17" s="29">
        <f t="shared" si="0"/>
        <v>10</v>
      </c>
      <c r="B17" s="81" t="s">
        <v>43</v>
      </c>
      <c r="C17" s="40" t="s">
        <v>31</v>
      </c>
      <c r="D17" s="15">
        <v>0.17</v>
      </c>
      <c r="E17" s="8">
        <v>0.15</v>
      </c>
      <c r="F17" s="17">
        <f t="shared" si="1"/>
        <v>0.88235294117647045</v>
      </c>
      <c r="H17" s="4"/>
    </row>
    <row r="18" spans="1:45" ht="61.5" customHeight="1">
      <c r="A18" s="5">
        <f t="shared" si="0"/>
        <v>11</v>
      </c>
      <c r="B18" s="82"/>
      <c r="C18" s="34" t="s">
        <v>32</v>
      </c>
      <c r="D18" s="5">
        <v>1</v>
      </c>
      <c r="E18" s="7">
        <v>1</v>
      </c>
      <c r="F18" s="17">
        <f t="shared" si="1"/>
        <v>1</v>
      </c>
      <c r="H18" s="4"/>
    </row>
    <row r="19" spans="1:45" ht="81.75" customHeight="1">
      <c r="A19" s="5">
        <f t="shared" si="0"/>
        <v>12</v>
      </c>
      <c r="B19" s="12" t="s">
        <v>44</v>
      </c>
      <c r="C19" s="16" t="s">
        <v>33</v>
      </c>
      <c r="D19" s="37">
        <v>1</v>
      </c>
      <c r="E19" s="7">
        <v>0</v>
      </c>
      <c r="F19" s="17">
        <f t="shared" si="1"/>
        <v>0</v>
      </c>
      <c r="H19" s="4"/>
    </row>
    <row r="20" spans="1:45" ht="21" customHeight="1">
      <c r="A20" s="59" t="s">
        <v>35</v>
      </c>
      <c r="B20" s="60"/>
      <c r="C20" s="62"/>
      <c r="D20" s="60"/>
      <c r="E20" s="60"/>
      <c r="F20" s="60"/>
      <c r="G20" s="57"/>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row>
    <row r="21" spans="1:45" ht="100.5" customHeight="1">
      <c r="A21" s="5">
        <v>13</v>
      </c>
      <c r="B21" s="6" t="s">
        <v>45</v>
      </c>
      <c r="C21" s="18" t="s">
        <v>34</v>
      </c>
      <c r="D21" s="41">
        <v>1</v>
      </c>
      <c r="E21" s="41">
        <v>1</v>
      </c>
      <c r="F21" s="19">
        <v>1</v>
      </c>
      <c r="G21" s="13"/>
      <c r="H21" s="4"/>
    </row>
    <row r="22" spans="1:45" ht="24" customHeight="1">
      <c r="A22" s="59" t="s">
        <v>36</v>
      </c>
      <c r="B22" s="60"/>
      <c r="C22" s="78"/>
      <c r="D22" s="60"/>
      <c r="E22" s="60"/>
      <c r="F22" s="61"/>
      <c r="G22" s="13"/>
      <c r="H22" s="4"/>
    </row>
    <row r="23" spans="1:45" ht="77.25" customHeight="1">
      <c r="A23" s="5">
        <f>1+A21</f>
        <v>14</v>
      </c>
      <c r="B23" s="63" t="s">
        <v>46</v>
      </c>
      <c r="C23" s="18" t="s">
        <v>37</v>
      </c>
      <c r="D23" s="20">
        <v>1</v>
      </c>
      <c r="E23" s="21">
        <v>1</v>
      </c>
      <c r="F23" s="22">
        <v>1</v>
      </c>
      <c r="G23" s="13"/>
      <c r="H23" s="4"/>
    </row>
    <row r="24" spans="1:45" ht="77.25" customHeight="1">
      <c r="A24" s="5">
        <f>1+A23</f>
        <v>15</v>
      </c>
      <c r="B24" s="64"/>
      <c r="C24" s="6" t="s">
        <v>75</v>
      </c>
      <c r="D24" s="20">
        <v>1</v>
      </c>
      <c r="E24" s="21">
        <v>4</v>
      </c>
      <c r="F24" s="22">
        <v>1</v>
      </c>
      <c r="G24" s="13"/>
      <c r="H24" s="4"/>
    </row>
    <row r="25" spans="1:45" ht="154.5" customHeight="1">
      <c r="A25" s="5">
        <f>1+A24</f>
        <v>16</v>
      </c>
      <c r="B25" s="43" t="s">
        <v>47</v>
      </c>
      <c r="C25" s="6" t="s">
        <v>38</v>
      </c>
      <c r="D25" s="21">
        <v>3</v>
      </c>
      <c r="E25" s="21">
        <v>8</v>
      </c>
      <c r="F25" s="44">
        <v>1</v>
      </c>
      <c r="G25" s="13"/>
      <c r="H25" s="4"/>
    </row>
    <row r="26" spans="1:45" ht="154.5" customHeight="1">
      <c r="A26" s="5">
        <f>1+A25</f>
        <v>17</v>
      </c>
      <c r="B26" s="42" t="s">
        <v>48</v>
      </c>
      <c r="C26" s="6" t="s">
        <v>39</v>
      </c>
      <c r="D26" s="21">
        <v>1</v>
      </c>
      <c r="E26" s="21">
        <v>3</v>
      </c>
      <c r="F26" s="44">
        <v>1</v>
      </c>
      <c r="G26" s="13"/>
      <c r="H26" s="4"/>
    </row>
    <row r="27" spans="1:45" ht="24" customHeight="1">
      <c r="A27" s="59" t="s">
        <v>102</v>
      </c>
      <c r="B27" s="60"/>
      <c r="C27" s="60"/>
      <c r="D27" s="60"/>
      <c r="E27" s="60"/>
      <c r="F27" s="61"/>
      <c r="G27" s="13"/>
      <c r="H27" s="4"/>
    </row>
    <row r="28" spans="1:45" ht="111.75" customHeight="1">
      <c r="A28" s="5">
        <v>18</v>
      </c>
      <c r="B28" s="43" t="s">
        <v>45</v>
      </c>
      <c r="C28" s="6" t="s">
        <v>104</v>
      </c>
      <c r="D28" s="21">
        <v>825</v>
      </c>
      <c r="E28" s="21">
        <v>1048</v>
      </c>
      <c r="F28" s="44">
        <v>1</v>
      </c>
      <c r="G28" s="13"/>
      <c r="H28" s="4"/>
    </row>
    <row r="29" spans="1:45" ht="57" customHeight="1">
      <c r="A29" s="5">
        <f>1+A28</f>
        <v>19</v>
      </c>
      <c r="B29" s="63" t="s">
        <v>114</v>
      </c>
      <c r="C29" s="6" t="s">
        <v>105</v>
      </c>
      <c r="D29" s="21">
        <v>1</v>
      </c>
      <c r="E29" s="21">
        <v>5</v>
      </c>
      <c r="F29" s="44">
        <v>1</v>
      </c>
      <c r="G29" s="13"/>
      <c r="H29" s="4"/>
    </row>
    <row r="30" spans="1:45" ht="78" customHeight="1">
      <c r="A30" s="5">
        <f>1+A29</f>
        <v>20</v>
      </c>
      <c r="B30" s="64"/>
      <c r="C30" s="6" t="s">
        <v>106</v>
      </c>
      <c r="D30" s="21">
        <v>2</v>
      </c>
      <c r="E30" s="21">
        <v>14</v>
      </c>
      <c r="F30" s="44">
        <v>1</v>
      </c>
      <c r="G30" s="13"/>
      <c r="H30" s="4"/>
    </row>
    <row r="31" spans="1:45" ht="30">
      <c r="A31" s="5">
        <v>21</v>
      </c>
      <c r="B31" s="65" t="s">
        <v>115</v>
      </c>
      <c r="C31" s="6" t="s">
        <v>107</v>
      </c>
      <c r="D31" s="21">
        <v>375</v>
      </c>
      <c r="E31" s="21">
        <v>494</v>
      </c>
      <c r="F31" s="44">
        <v>1</v>
      </c>
      <c r="G31" s="13"/>
      <c r="H31" s="4"/>
    </row>
    <row r="32" spans="1:45" ht="24" customHeight="1">
      <c r="A32" s="5">
        <f t="shared" ref="A32:A37" si="2">1+A31</f>
        <v>22</v>
      </c>
      <c r="B32" s="66"/>
      <c r="C32" s="6" t="s">
        <v>108</v>
      </c>
      <c r="D32" s="21">
        <v>300</v>
      </c>
      <c r="E32" s="21">
        <v>554</v>
      </c>
      <c r="F32" s="44">
        <v>1</v>
      </c>
      <c r="G32" s="13"/>
      <c r="H32" s="4"/>
    </row>
    <row r="33" spans="1:8" ht="46.5" customHeight="1">
      <c r="A33" s="5">
        <f t="shared" si="2"/>
        <v>23</v>
      </c>
      <c r="B33" s="67"/>
      <c r="C33" s="6" t="s">
        <v>109</v>
      </c>
      <c r="D33" s="21">
        <v>150</v>
      </c>
      <c r="E33" s="21">
        <v>471</v>
      </c>
      <c r="F33" s="44">
        <v>1</v>
      </c>
      <c r="G33" s="13"/>
      <c r="H33" s="4"/>
    </row>
    <row r="34" spans="1:8" ht="30" customHeight="1">
      <c r="A34" s="5">
        <f t="shared" si="2"/>
        <v>24</v>
      </c>
      <c r="B34" s="63" t="s">
        <v>116</v>
      </c>
      <c r="C34" s="18" t="s">
        <v>110</v>
      </c>
      <c r="D34" s="20">
        <v>3</v>
      </c>
      <c r="E34" s="21">
        <v>5</v>
      </c>
      <c r="F34" s="44">
        <v>1</v>
      </c>
      <c r="G34" s="13"/>
      <c r="H34" s="4"/>
    </row>
    <row r="35" spans="1:8" ht="171" customHeight="1">
      <c r="A35" s="5">
        <f t="shared" si="2"/>
        <v>25</v>
      </c>
      <c r="B35" s="80"/>
      <c r="C35" s="6" t="s">
        <v>111</v>
      </c>
      <c r="D35" s="20">
        <v>4</v>
      </c>
      <c r="E35" s="21">
        <v>9</v>
      </c>
      <c r="F35" s="44">
        <v>1</v>
      </c>
      <c r="G35" s="13"/>
      <c r="H35" s="4"/>
    </row>
    <row r="36" spans="1:8" ht="30">
      <c r="A36" s="5">
        <f t="shared" si="2"/>
        <v>26</v>
      </c>
      <c r="B36" s="64"/>
      <c r="C36" s="6" t="s">
        <v>112</v>
      </c>
      <c r="D36" s="21">
        <v>24</v>
      </c>
      <c r="E36" s="21">
        <v>48</v>
      </c>
      <c r="F36" s="44">
        <v>1</v>
      </c>
      <c r="G36" s="13"/>
      <c r="H36" s="4"/>
    </row>
    <row r="37" spans="1:8" ht="90">
      <c r="A37" s="5">
        <f t="shared" si="2"/>
        <v>27</v>
      </c>
      <c r="B37" s="42" t="s">
        <v>117</v>
      </c>
      <c r="C37" s="6" t="s">
        <v>113</v>
      </c>
      <c r="D37" s="21">
        <v>334</v>
      </c>
      <c r="E37" s="21">
        <v>297</v>
      </c>
      <c r="F37" s="44">
        <v>0.88919999999999999</v>
      </c>
      <c r="G37" s="13"/>
      <c r="H37" s="4"/>
    </row>
    <row r="38" spans="1:8" ht="22.5" customHeight="1">
      <c r="A38" s="76" t="s">
        <v>49</v>
      </c>
      <c r="B38" s="76"/>
      <c r="C38" s="76"/>
      <c r="D38" s="76"/>
      <c r="E38" s="76"/>
      <c r="F38" s="77"/>
      <c r="H38" s="4"/>
    </row>
    <row r="39" spans="1:8" ht="60" customHeight="1">
      <c r="A39" s="5">
        <f>1+A37</f>
        <v>28</v>
      </c>
      <c r="B39" s="63" t="s">
        <v>50</v>
      </c>
      <c r="C39" s="23" t="s">
        <v>51</v>
      </c>
      <c r="D39" s="20">
        <v>2</v>
      </c>
      <c r="E39" s="21">
        <v>0</v>
      </c>
      <c r="F39" s="22">
        <f>+E39/D39</f>
        <v>0</v>
      </c>
      <c r="H39" s="4"/>
    </row>
    <row r="40" spans="1:8" ht="55.5" customHeight="1">
      <c r="A40" s="5">
        <f>1+A39</f>
        <v>29</v>
      </c>
      <c r="B40" s="64"/>
      <c r="C40" s="23" t="s">
        <v>52</v>
      </c>
      <c r="D40" s="20">
        <v>5</v>
      </c>
      <c r="E40" s="21">
        <v>0</v>
      </c>
      <c r="F40" s="22">
        <f t="shared" ref="F40:F43" si="3">+E40/D40</f>
        <v>0</v>
      </c>
      <c r="H40" s="4"/>
    </row>
    <row r="41" spans="1:8" ht="75" customHeight="1">
      <c r="A41" s="5">
        <f t="shared" ref="A41:A43" si="4">1+A40</f>
        <v>30</v>
      </c>
      <c r="B41" s="63" t="s">
        <v>55</v>
      </c>
      <c r="C41" s="23" t="s">
        <v>53</v>
      </c>
      <c r="D41" s="20">
        <v>13</v>
      </c>
      <c r="E41" s="21">
        <v>39</v>
      </c>
      <c r="F41" s="22">
        <v>1</v>
      </c>
      <c r="H41" s="4"/>
    </row>
    <row r="42" spans="1:8" ht="44.25" customHeight="1">
      <c r="A42" s="5">
        <f t="shared" si="4"/>
        <v>31</v>
      </c>
      <c r="B42" s="64"/>
      <c r="C42" s="23" t="s">
        <v>54</v>
      </c>
      <c r="D42" s="20">
        <v>40</v>
      </c>
      <c r="E42" s="21">
        <v>14</v>
      </c>
      <c r="F42" s="22">
        <f t="shared" si="3"/>
        <v>0.35</v>
      </c>
      <c r="H42" s="4"/>
    </row>
    <row r="43" spans="1:8" ht="102" customHeight="1">
      <c r="A43" s="5">
        <f t="shared" si="4"/>
        <v>32</v>
      </c>
      <c r="B43" s="6" t="s">
        <v>56</v>
      </c>
      <c r="C43" s="23" t="s">
        <v>57</v>
      </c>
      <c r="D43" s="22">
        <v>0.25</v>
      </c>
      <c r="E43" s="44">
        <v>0.25</v>
      </c>
      <c r="F43" s="22">
        <f t="shared" si="3"/>
        <v>1</v>
      </c>
      <c r="G43" s="13"/>
      <c r="H43" s="4"/>
    </row>
    <row r="44" spans="1:8" ht="27" customHeight="1">
      <c r="A44" s="78" t="s">
        <v>58</v>
      </c>
      <c r="B44" s="78"/>
      <c r="C44" s="78"/>
      <c r="D44" s="78"/>
      <c r="E44" s="78"/>
      <c r="F44" s="79"/>
      <c r="H44" s="4"/>
    </row>
    <row r="45" spans="1:8" ht="96.75" customHeight="1">
      <c r="A45" s="5">
        <v>33</v>
      </c>
      <c r="B45" s="63" t="s">
        <v>59</v>
      </c>
      <c r="C45" s="6" t="s">
        <v>60</v>
      </c>
      <c r="D45" s="5">
        <v>3</v>
      </c>
      <c r="E45" s="5">
        <v>2</v>
      </c>
      <c r="F45" s="15">
        <f>+E45/D45</f>
        <v>0.66666666666666663</v>
      </c>
      <c r="H45" s="4"/>
    </row>
    <row r="46" spans="1:8" ht="90" customHeight="1">
      <c r="A46" s="5">
        <f t="shared" ref="A46" si="5">1+A45</f>
        <v>34</v>
      </c>
      <c r="B46" s="64"/>
      <c r="C46" s="6" t="s">
        <v>61</v>
      </c>
      <c r="D46" s="5">
        <v>1</v>
      </c>
      <c r="E46" s="5">
        <v>2</v>
      </c>
      <c r="F46" s="15">
        <v>1</v>
      </c>
      <c r="H46" s="4"/>
    </row>
    <row r="47" spans="1:8" ht="24" customHeight="1">
      <c r="A47" s="60" t="s">
        <v>67</v>
      </c>
      <c r="B47" s="60"/>
      <c r="C47" s="60"/>
      <c r="D47" s="60"/>
      <c r="E47" s="60"/>
      <c r="F47" s="61"/>
      <c r="H47" s="4"/>
    </row>
    <row r="48" spans="1:8" ht="80.25" customHeight="1">
      <c r="A48" s="5">
        <f>1+A46</f>
        <v>35</v>
      </c>
      <c r="B48" s="6" t="s">
        <v>62</v>
      </c>
      <c r="C48" s="53" t="s">
        <v>63</v>
      </c>
      <c r="D48" s="5">
        <v>1178</v>
      </c>
      <c r="E48" s="5">
        <v>5021</v>
      </c>
      <c r="F48" s="15">
        <v>1</v>
      </c>
      <c r="H48" s="4"/>
    </row>
    <row r="49" spans="1:8" ht="76.5" customHeight="1">
      <c r="A49" s="5">
        <f>1+A48</f>
        <v>36</v>
      </c>
      <c r="B49" s="63" t="s">
        <v>64</v>
      </c>
      <c r="C49" s="16" t="s">
        <v>65</v>
      </c>
      <c r="D49" s="5">
        <v>1</v>
      </c>
      <c r="E49" s="5">
        <v>1</v>
      </c>
      <c r="F49" s="15">
        <v>1</v>
      </c>
      <c r="H49" s="4"/>
    </row>
    <row r="50" spans="1:8" ht="98.25" customHeight="1">
      <c r="A50" s="5">
        <f>1+A49</f>
        <v>37</v>
      </c>
      <c r="B50" s="64"/>
      <c r="C50" s="16" t="s">
        <v>66</v>
      </c>
      <c r="D50" s="15">
        <v>0.04</v>
      </c>
      <c r="E50" s="15">
        <v>0.04</v>
      </c>
      <c r="F50" s="15">
        <v>1</v>
      </c>
      <c r="H50" s="4"/>
    </row>
    <row r="51" spans="1:8" ht="27" customHeight="1">
      <c r="A51" s="60" t="s">
        <v>68</v>
      </c>
      <c r="B51" s="60"/>
      <c r="C51" s="60"/>
      <c r="D51" s="60"/>
      <c r="E51" s="60"/>
      <c r="F51" s="61"/>
      <c r="H51" s="4"/>
    </row>
    <row r="52" spans="1:8" ht="84" customHeight="1">
      <c r="A52" s="5">
        <f>+A50+1</f>
        <v>38</v>
      </c>
      <c r="B52" s="6" t="s">
        <v>69</v>
      </c>
      <c r="C52" s="16" t="s">
        <v>70</v>
      </c>
      <c r="D52" s="5">
        <v>22</v>
      </c>
      <c r="E52" s="5">
        <v>22</v>
      </c>
      <c r="F52" s="15">
        <v>1</v>
      </c>
      <c r="H52" s="4"/>
    </row>
    <row r="53" spans="1:8" ht="23.25" customHeight="1">
      <c r="A53" s="60" t="s">
        <v>71</v>
      </c>
      <c r="B53" s="60"/>
      <c r="C53" s="60"/>
      <c r="D53" s="60"/>
      <c r="E53" s="60"/>
      <c r="F53" s="61"/>
      <c r="H53" s="4"/>
    </row>
    <row r="54" spans="1:8" ht="60">
      <c r="A54" s="5">
        <f>1+A52</f>
        <v>39</v>
      </c>
      <c r="B54" s="63" t="s">
        <v>72</v>
      </c>
      <c r="C54" s="16" t="s">
        <v>73</v>
      </c>
      <c r="D54" s="52">
        <v>170</v>
      </c>
      <c r="E54" s="52">
        <v>170</v>
      </c>
      <c r="F54" s="15">
        <v>1</v>
      </c>
      <c r="G54" s="13"/>
      <c r="H54" s="4"/>
    </row>
    <row r="55" spans="1:8" ht="60" customHeight="1">
      <c r="A55" s="5">
        <f>1+A54</f>
        <v>40</v>
      </c>
      <c r="B55" s="64"/>
      <c r="C55" s="25" t="s">
        <v>74</v>
      </c>
      <c r="D55" s="5">
        <v>228</v>
      </c>
      <c r="E55" s="5">
        <v>228</v>
      </c>
      <c r="F55" s="15">
        <v>1</v>
      </c>
      <c r="G55" s="24"/>
      <c r="H55" s="4"/>
    </row>
    <row r="56" spans="1:8" ht="26.25" customHeight="1">
      <c r="A56" s="60" t="s">
        <v>76</v>
      </c>
      <c r="B56" s="60"/>
      <c r="C56" s="60"/>
      <c r="D56" s="60"/>
      <c r="E56" s="60"/>
      <c r="F56" s="61"/>
      <c r="G56" s="13"/>
      <c r="H56" s="4"/>
    </row>
    <row r="57" spans="1:8" ht="84" customHeight="1">
      <c r="A57" s="5">
        <v>41</v>
      </c>
      <c r="B57" s="63" t="s">
        <v>77</v>
      </c>
      <c r="C57" s="26" t="s">
        <v>78</v>
      </c>
      <c r="D57" s="5">
        <v>1</v>
      </c>
      <c r="E57" s="21">
        <v>1</v>
      </c>
      <c r="F57" s="27">
        <f>+E57/D57</f>
        <v>1</v>
      </c>
      <c r="G57" s="13"/>
      <c r="H57" s="4"/>
    </row>
    <row r="58" spans="1:8" ht="59.25" customHeight="1">
      <c r="A58" s="5">
        <f>1+A57</f>
        <v>42</v>
      </c>
      <c r="B58" s="64"/>
      <c r="C58" s="26" t="s">
        <v>79</v>
      </c>
      <c r="D58" s="5">
        <v>1</v>
      </c>
      <c r="E58" s="21">
        <v>1</v>
      </c>
      <c r="F58" s="27">
        <f t="shared" ref="F58:F62" si="6">+E58/D58</f>
        <v>1</v>
      </c>
      <c r="G58" s="13"/>
      <c r="H58" s="4"/>
    </row>
    <row r="59" spans="1:8" ht="51.75" customHeight="1">
      <c r="A59" s="5">
        <f t="shared" ref="A59:A62" si="7">1+A58</f>
        <v>43</v>
      </c>
      <c r="B59" s="63" t="s">
        <v>80</v>
      </c>
      <c r="C59" s="26" t="s">
        <v>81</v>
      </c>
      <c r="D59" s="5">
        <v>1</v>
      </c>
      <c r="E59" s="21">
        <v>1</v>
      </c>
      <c r="F59" s="27">
        <f t="shared" si="6"/>
        <v>1</v>
      </c>
      <c r="G59" s="13"/>
      <c r="H59" s="4"/>
    </row>
    <row r="60" spans="1:8" ht="51.75" customHeight="1">
      <c r="A60" s="5">
        <f t="shared" si="7"/>
        <v>44</v>
      </c>
      <c r="B60" s="64"/>
      <c r="C60" s="26" t="s">
        <v>119</v>
      </c>
      <c r="D60" s="5">
        <v>1</v>
      </c>
      <c r="E60" s="21">
        <v>1</v>
      </c>
      <c r="F60" s="27">
        <f t="shared" si="6"/>
        <v>1</v>
      </c>
      <c r="G60" s="13"/>
      <c r="H60" s="4"/>
    </row>
    <row r="61" spans="1:8" ht="97.5" customHeight="1">
      <c r="A61" s="5">
        <v>45</v>
      </c>
      <c r="B61" s="6" t="s">
        <v>45</v>
      </c>
      <c r="C61" s="26" t="s">
        <v>83</v>
      </c>
      <c r="D61" s="5">
        <v>1</v>
      </c>
      <c r="E61" s="21">
        <v>1</v>
      </c>
      <c r="F61" s="27">
        <f t="shared" si="6"/>
        <v>1</v>
      </c>
      <c r="G61" s="13"/>
      <c r="H61" s="4"/>
    </row>
    <row r="62" spans="1:8" ht="91.5" customHeight="1">
      <c r="A62" s="5">
        <f t="shared" si="7"/>
        <v>46</v>
      </c>
      <c r="B62" s="6" t="s">
        <v>84</v>
      </c>
      <c r="C62" s="26" t="s">
        <v>85</v>
      </c>
      <c r="D62" s="5">
        <v>1</v>
      </c>
      <c r="E62" s="21">
        <v>1</v>
      </c>
      <c r="F62" s="27">
        <f t="shared" si="6"/>
        <v>1</v>
      </c>
      <c r="G62" s="13"/>
      <c r="H62" s="4"/>
    </row>
    <row r="63" spans="1:8" ht="26.25" customHeight="1">
      <c r="A63" s="60" t="s">
        <v>94</v>
      </c>
      <c r="B63" s="60"/>
      <c r="C63" s="60"/>
      <c r="D63" s="60"/>
      <c r="E63" s="60"/>
      <c r="F63" s="61"/>
      <c r="G63" s="13"/>
      <c r="H63" s="4"/>
    </row>
    <row r="64" spans="1:8" ht="90" customHeight="1">
      <c r="A64" s="5">
        <f>1+A62</f>
        <v>47</v>
      </c>
      <c r="B64" s="63" t="s">
        <v>95</v>
      </c>
      <c r="C64" s="26" t="s">
        <v>96</v>
      </c>
      <c r="D64" s="5">
        <v>20</v>
      </c>
      <c r="E64" s="21">
        <v>29</v>
      </c>
      <c r="F64" s="27">
        <v>1</v>
      </c>
      <c r="G64" s="13"/>
      <c r="H64" s="4"/>
    </row>
    <row r="65" spans="1:8" ht="30">
      <c r="A65" s="5">
        <v>48</v>
      </c>
      <c r="B65" s="64"/>
      <c r="C65" s="26" t="s">
        <v>103</v>
      </c>
      <c r="D65" s="5">
        <v>1</v>
      </c>
      <c r="E65" s="21">
        <v>3</v>
      </c>
      <c r="F65" s="27">
        <v>1</v>
      </c>
      <c r="G65" s="13"/>
      <c r="H65" s="4"/>
    </row>
    <row r="66" spans="1:8" ht="67.5" customHeight="1">
      <c r="A66" s="5">
        <f>1+A65</f>
        <v>49</v>
      </c>
      <c r="B66" s="63" t="s">
        <v>97</v>
      </c>
      <c r="C66" s="26" t="s">
        <v>98</v>
      </c>
      <c r="D66" s="5">
        <v>6</v>
      </c>
      <c r="E66" s="21">
        <v>3</v>
      </c>
      <c r="F66" s="27">
        <f t="shared" ref="F66:F68" si="8">+E66/D66</f>
        <v>0.5</v>
      </c>
      <c r="G66" s="13"/>
      <c r="H66" s="4"/>
    </row>
    <row r="67" spans="1:8" ht="116.25" customHeight="1">
      <c r="A67" s="5">
        <f t="shared" ref="A67:A68" si="9">1+A66</f>
        <v>50</v>
      </c>
      <c r="B67" s="64"/>
      <c r="C67" s="26" t="s">
        <v>99</v>
      </c>
      <c r="D67" s="15">
        <v>0.91</v>
      </c>
      <c r="E67" s="47">
        <v>0.87909999999999999</v>
      </c>
      <c r="F67" s="27">
        <f t="shared" si="8"/>
        <v>0.96604395604395599</v>
      </c>
      <c r="G67" s="13"/>
      <c r="H67" s="4"/>
    </row>
    <row r="68" spans="1:8" ht="88.5" customHeight="1">
      <c r="A68" s="5">
        <f t="shared" si="9"/>
        <v>51</v>
      </c>
      <c r="B68" s="12" t="s">
        <v>101</v>
      </c>
      <c r="C68" s="26" t="s">
        <v>100</v>
      </c>
      <c r="D68" s="5">
        <v>1</v>
      </c>
      <c r="E68" s="21">
        <v>1</v>
      </c>
      <c r="F68" s="27">
        <f t="shared" si="8"/>
        <v>1</v>
      </c>
      <c r="G68" s="13"/>
      <c r="H68" s="4"/>
    </row>
    <row r="69" spans="1:8" ht="15.75">
      <c r="A69" s="60" t="s">
        <v>86</v>
      </c>
      <c r="B69" s="60"/>
      <c r="C69" s="62"/>
      <c r="D69" s="60"/>
      <c r="E69" s="60"/>
      <c r="F69" s="61"/>
      <c r="G69" s="13"/>
      <c r="H69" s="4"/>
    </row>
    <row r="70" spans="1:8" ht="69.75" customHeight="1">
      <c r="A70" s="5">
        <v>52</v>
      </c>
      <c r="B70" s="63" t="s">
        <v>55</v>
      </c>
      <c r="C70" s="16" t="s">
        <v>87</v>
      </c>
      <c r="D70" s="37">
        <v>13</v>
      </c>
      <c r="E70" s="21">
        <v>13</v>
      </c>
      <c r="F70" s="27">
        <f>+E70/D70</f>
        <v>1</v>
      </c>
      <c r="G70" s="13"/>
      <c r="H70" s="4"/>
    </row>
    <row r="71" spans="1:8" ht="69.75" customHeight="1">
      <c r="A71" s="5">
        <f>1+A70</f>
        <v>53</v>
      </c>
      <c r="B71" s="80"/>
      <c r="C71" s="16" t="s">
        <v>93</v>
      </c>
      <c r="D71" s="37">
        <v>2</v>
      </c>
      <c r="E71" s="21">
        <v>2</v>
      </c>
      <c r="F71" s="27">
        <f t="shared" ref="F71:F72" si="10">+E71/D71</f>
        <v>1</v>
      </c>
      <c r="G71" s="13"/>
      <c r="H71" s="4"/>
    </row>
    <row r="72" spans="1:8" ht="69.75" customHeight="1">
      <c r="A72" s="5">
        <f t="shared" ref="A72" si="11">1+A71</f>
        <v>54</v>
      </c>
      <c r="B72" s="80"/>
      <c r="C72" s="16" t="s">
        <v>88</v>
      </c>
      <c r="D72" s="37">
        <v>2</v>
      </c>
      <c r="E72" s="21">
        <v>2</v>
      </c>
      <c r="F72" s="27">
        <f t="shared" si="10"/>
        <v>1</v>
      </c>
      <c r="G72" s="13"/>
      <c r="H72" s="4"/>
    </row>
    <row r="73" spans="1:8" ht="19.5" customHeight="1">
      <c r="A73" s="60" t="s">
        <v>89</v>
      </c>
      <c r="B73" s="60"/>
      <c r="C73" s="62"/>
      <c r="D73" s="60"/>
      <c r="E73" s="60"/>
      <c r="F73" s="61"/>
      <c r="H73" s="4"/>
    </row>
    <row r="74" spans="1:8" ht="60.75" customHeight="1">
      <c r="A74" s="5">
        <f>1+A72</f>
        <v>55</v>
      </c>
      <c r="B74" s="6" t="s">
        <v>90</v>
      </c>
      <c r="C74" s="16" t="s">
        <v>91</v>
      </c>
      <c r="D74" s="17">
        <v>1</v>
      </c>
      <c r="E74" s="17">
        <v>0.99399999999999999</v>
      </c>
      <c r="F74" s="17">
        <f>+E74/D74</f>
        <v>0.99399999999999999</v>
      </c>
      <c r="H74" s="4"/>
    </row>
    <row r="75" spans="1:8" ht="76.5" customHeight="1">
      <c r="A75" s="5">
        <f>1+A74</f>
        <v>56</v>
      </c>
      <c r="B75" s="6" t="s">
        <v>82</v>
      </c>
      <c r="C75" s="16" t="s">
        <v>92</v>
      </c>
      <c r="D75" s="17">
        <v>1</v>
      </c>
      <c r="E75" s="17">
        <v>1</v>
      </c>
      <c r="F75" s="17">
        <v>1</v>
      </c>
      <c r="H75" s="4"/>
    </row>
    <row r="76" spans="1:8" ht="15.75" customHeight="1">
      <c r="A76" s="83" t="s">
        <v>15</v>
      </c>
      <c r="B76" s="83"/>
      <c r="C76" s="83"/>
      <c r="D76" s="83"/>
      <c r="E76" s="84"/>
      <c r="F76" s="46">
        <v>0.92</v>
      </c>
    </row>
    <row r="80" spans="1:8">
      <c r="C80" t="s">
        <v>7</v>
      </c>
      <c r="D80">
        <v>56</v>
      </c>
    </row>
    <row r="81" spans="3:4">
      <c r="C81" t="s">
        <v>16</v>
      </c>
      <c r="D81">
        <v>53</v>
      </c>
    </row>
  </sheetData>
  <mergeCells count="35">
    <mergeCell ref="A73:F73"/>
    <mergeCell ref="A76:E76"/>
    <mergeCell ref="A47:F47"/>
    <mergeCell ref="B70:B72"/>
    <mergeCell ref="B66:B67"/>
    <mergeCell ref="A56:F56"/>
    <mergeCell ref="B57:B58"/>
    <mergeCell ref="B64:B65"/>
    <mergeCell ref="A1:F3"/>
    <mergeCell ref="A5:F5"/>
    <mergeCell ref="A20:F20"/>
    <mergeCell ref="A38:F38"/>
    <mergeCell ref="A44:F44"/>
    <mergeCell ref="A9:F9"/>
    <mergeCell ref="A11:F11"/>
    <mergeCell ref="B12:B14"/>
    <mergeCell ref="B15:B16"/>
    <mergeCell ref="B17:B18"/>
    <mergeCell ref="A22:F22"/>
    <mergeCell ref="B34:B36"/>
    <mergeCell ref="G20:AS20"/>
    <mergeCell ref="A27:F27"/>
    <mergeCell ref="A69:F69"/>
    <mergeCell ref="B49:B50"/>
    <mergeCell ref="B54:B55"/>
    <mergeCell ref="A51:F51"/>
    <mergeCell ref="A53:F53"/>
    <mergeCell ref="B23:B24"/>
    <mergeCell ref="B39:B40"/>
    <mergeCell ref="B41:B42"/>
    <mergeCell ref="B31:B33"/>
    <mergeCell ref="B29:B30"/>
    <mergeCell ref="A63:F63"/>
    <mergeCell ref="B45:B46"/>
    <mergeCell ref="B59:B6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BDB13-73DC-4BCB-B7CF-520CDEE31265}">
  <dimension ref="A5:F156"/>
  <sheetViews>
    <sheetView topLeftCell="A70" zoomScale="80" zoomScaleNormal="80" workbookViewId="0">
      <selection activeCell="H161" sqref="H161"/>
    </sheetView>
  </sheetViews>
  <sheetFormatPr baseColWidth="10" defaultRowHeight="15"/>
  <cols>
    <col min="1" max="1" width="8.85546875" customWidth="1"/>
    <col min="2" max="2" width="20.5703125" customWidth="1"/>
    <col min="3" max="3" width="18.28515625" customWidth="1"/>
    <col min="4" max="4" width="15.85546875" customWidth="1"/>
    <col min="6" max="6" width="14.28515625" customWidth="1"/>
  </cols>
  <sheetData>
    <row r="5" spans="1:6">
      <c r="A5" s="89" t="s">
        <v>135</v>
      </c>
      <c r="B5" s="90"/>
      <c r="C5" s="90"/>
      <c r="D5" s="90"/>
      <c r="E5" s="90"/>
      <c r="F5" s="90"/>
    </row>
    <row r="6" spans="1:6">
      <c r="A6" s="90"/>
      <c r="B6" s="90"/>
      <c r="C6" s="90"/>
      <c r="D6" s="90"/>
      <c r="E6" s="90"/>
      <c r="F6" s="90"/>
    </row>
    <row r="8" spans="1:6" ht="69.75" customHeight="1">
      <c r="A8" s="87" t="s">
        <v>123</v>
      </c>
      <c r="B8" s="87"/>
      <c r="C8" s="87"/>
      <c r="D8" s="87"/>
      <c r="E8" s="87"/>
      <c r="F8" s="87"/>
    </row>
    <row r="9" spans="1:6" ht="69.75" customHeight="1">
      <c r="A9" s="87"/>
      <c r="B9" s="87"/>
      <c r="C9" s="87"/>
      <c r="D9" s="87"/>
      <c r="E9" s="87"/>
      <c r="F9" s="87"/>
    </row>
    <row r="10" spans="1:6">
      <c r="A10" s="87"/>
      <c r="B10" s="87"/>
      <c r="C10" s="87"/>
      <c r="D10" s="87"/>
      <c r="E10" s="87"/>
      <c r="F10" s="87"/>
    </row>
    <row r="12" spans="1:6">
      <c r="A12" s="87" t="s">
        <v>124</v>
      </c>
      <c r="B12" s="88"/>
      <c r="C12" s="88"/>
      <c r="D12" s="88"/>
      <c r="E12" s="88"/>
      <c r="F12" s="88"/>
    </row>
    <row r="13" spans="1:6">
      <c r="A13" s="88"/>
      <c r="B13" s="88"/>
      <c r="C13" s="88"/>
      <c r="D13" s="88"/>
      <c r="E13" s="88"/>
      <c r="F13" s="88"/>
    </row>
    <row r="14" spans="1:6">
      <c r="A14" s="88"/>
      <c r="B14" s="88"/>
      <c r="C14" s="88"/>
      <c r="D14" s="88"/>
      <c r="E14" s="88"/>
      <c r="F14" s="88"/>
    </row>
    <row r="15" spans="1:6">
      <c r="A15" s="88"/>
      <c r="B15" s="88"/>
      <c r="C15" s="88"/>
      <c r="D15" s="88"/>
      <c r="E15" s="88"/>
      <c r="F15" s="88"/>
    </row>
    <row r="17" spans="1:6">
      <c r="A17" s="87" t="s">
        <v>125</v>
      </c>
      <c r="B17" s="88"/>
      <c r="C17" s="88"/>
      <c r="D17" s="88"/>
      <c r="E17" s="88"/>
      <c r="F17" s="88"/>
    </row>
    <row r="18" spans="1:6">
      <c r="A18" s="88"/>
      <c r="B18" s="88"/>
      <c r="C18" s="88"/>
      <c r="D18" s="88"/>
      <c r="E18" s="88"/>
      <c r="F18" s="88"/>
    </row>
    <row r="19" spans="1:6" ht="51" customHeight="1">
      <c r="A19" s="88"/>
      <c r="B19" s="88"/>
      <c r="C19" s="88"/>
      <c r="D19" s="88"/>
      <c r="E19" s="88"/>
      <c r="F19" s="88"/>
    </row>
    <row r="39" spans="1:6" ht="47.25" customHeight="1">
      <c r="A39" s="87" t="s">
        <v>126</v>
      </c>
      <c r="B39" s="87"/>
      <c r="C39" s="87"/>
      <c r="D39" s="87"/>
      <c r="E39" s="87"/>
      <c r="F39" s="87"/>
    </row>
    <row r="40" spans="1:6" ht="47.25" customHeight="1">
      <c r="A40" s="49"/>
      <c r="B40" s="49"/>
      <c r="C40" s="49"/>
      <c r="D40" s="49"/>
      <c r="E40" s="49"/>
      <c r="F40" s="49"/>
    </row>
    <row r="67" spans="1:6">
      <c r="A67" s="91" t="s">
        <v>118</v>
      </c>
      <c r="B67" s="91"/>
      <c r="C67" s="91"/>
      <c r="D67" s="91"/>
      <c r="E67" s="91"/>
      <c r="F67" s="91"/>
    </row>
    <row r="68" spans="1:6">
      <c r="A68" s="50"/>
      <c r="B68" s="50"/>
      <c r="C68" s="50"/>
      <c r="D68" s="50"/>
      <c r="E68" s="50"/>
      <c r="F68" s="50"/>
    </row>
    <row r="69" spans="1:6" ht="13.5" customHeight="1"/>
    <row r="70" spans="1:6">
      <c r="A70" s="85" t="s">
        <v>133</v>
      </c>
      <c r="B70" s="86"/>
      <c r="C70" s="86"/>
      <c r="D70" s="86"/>
      <c r="E70" s="86"/>
      <c r="F70" s="86"/>
    </row>
    <row r="71" spans="1:6">
      <c r="A71" s="86"/>
      <c r="B71" s="86"/>
      <c r="C71" s="86"/>
      <c r="D71" s="86"/>
      <c r="E71" s="86"/>
      <c r="F71" s="86"/>
    </row>
    <row r="72" spans="1:6">
      <c r="A72" s="86"/>
      <c r="B72" s="86"/>
      <c r="C72" s="86"/>
      <c r="D72" s="86"/>
      <c r="E72" s="86"/>
      <c r="F72" s="86"/>
    </row>
    <row r="73" spans="1:6" ht="61.5" customHeight="1">
      <c r="A73" s="86"/>
      <c r="B73" s="86"/>
      <c r="C73" s="86"/>
      <c r="D73" s="86"/>
      <c r="E73" s="86"/>
      <c r="F73" s="86"/>
    </row>
    <row r="74" spans="1:6">
      <c r="A74" s="51"/>
      <c r="B74" s="51"/>
      <c r="C74" s="51"/>
      <c r="D74" s="51"/>
      <c r="E74" s="51"/>
      <c r="F74" s="51"/>
    </row>
    <row r="75" spans="1:6">
      <c r="A75" s="51"/>
      <c r="B75" s="51"/>
      <c r="C75" s="51"/>
      <c r="D75" s="51"/>
      <c r="E75" s="51"/>
      <c r="F75" s="51"/>
    </row>
    <row r="76" spans="1:6">
      <c r="A76" s="51"/>
      <c r="B76" s="51"/>
      <c r="C76" s="51"/>
      <c r="D76" s="51"/>
      <c r="E76" s="51"/>
      <c r="F76" s="51"/>
    </row>
    <row r="77" spans="1:6" ht="11.25" customHeight="1">
      <c r="A77" s="51"/>
      <c r="B77" s="51"/>
      <c r="C77" s="51"/>
      <c r="D77" s="51"/>
      <c r="E77" s="51"/>
      <c r="F77" s="51"/>
    </row>
    <row r="78" spans="1:6">
      <c r="A78" s="87" t="s">
        <v>128</v>
      </c>
      <c r="B78" s="88"/>
      <c r="C78" s="88"/>
      <c r="D78" s="88"/>
      <c r="E78" s="88"/>
      <c r="F78" s="88"/>
    </row>
    <row r="79" spans="1:6">
      <c r="A79" s="88"/>
      <c r="B79" s="88"/>
      <c r="C79" s="88"/>
      <c r="D79" s="88"/>
      <c r="E79" s="88"/>
      <c r="F79" s="88"/>
    </row>
    <row r="81" spans="1:6">
      <c r="A81" s="68" t="s">
        <v>17</v>
      </c>
      <c r="B81" s="68"/>
      <c r="C81" s="68"/>
      <c r="D81" s="68"/>
      <c r="E81" s="68"/>
      <c r="F81" s="69"/>
    </row>
    <row r="82" spans="1:6">
      <c r="A82" s="70"/>
      <c r="B82" s="70"/>
      <c r="C82" s="70"/>
      <c r="D82" s="70"/>
      <c r="E82" s="70"/>
      <c r="F82" s="71"/>
    </row>
    <row r="83" spans="1:6">
      <c r="A83" s="72"/>
      <c r="B83" s="72"/>
      <c r="C83" s="72"/>
      <c r="D83" s="72"/>
      <c r="E83" s="72"/>
      <c r="F83" s="73"/>
    </row>
    <row r="84" spans="1:6" ht="47.25">
      <c r="A84" s="54" t="s">
        <v>5</v>
      </c>
      <c r="B84" s="55" t="s">
        <v>18</v>
      </c>
      <c r="C84" s="54" t="s">
        <v>6</v>
      </c>
      <c r="D84" s="55" t="s">
        <v>7</v>
      </c>
      <c r="E84" s="55" t="s">
        <v>8</v>
      </c>
      <c r="F84" s="56" t="s">
        <v>9</v>
      </c>
    </row>
    <row r="85" spans="1:6" ht="15.75">
      <c r="A85" s="74" t="s">
        <v>14</v>
      </c>
      <c r="B85" s="62"/>
      <c r="C85" s="62"/>
      <c r="D85" s="62"/>
      <c r="E85" s="62"/>
      <c r="F85" s="75"/>
    </row>
    <row r="86" spans="1:6" ht="90">
      <c r="A86" s="29">
        <v>1</v>
      </c>
      <c r="B86" s="16" t="s">
        <v>40</v>
      </c>
      <c r="C86" s="16" t="s">
        <v>19</v>
      </c>
      <c r="D86" s="30">
        <v>156</v>
      </c>
      <c r="E86" s="7">
        <v>156</v>
      </c>
      <c r="F86" s="8">
        <v>1</v>
      </c>
    </row>
    <row r="87" spans="1:6" ht="105">
      <c r="A87" s="11">
        <f>1+A86</f>
        <v>2</v>
      </c>
      <c r="B87" s="12" t="s">
        <v>20</v>
      </c>
      <c r="C87" s="31" t="s">
        <v>21</v>
      </c>
      <c r="D87" s="15">
        <v>0.25</v>
      </c>
      <c r="E87" s="8">
        <v>0.4</v>
      </c>
      <c r="F87" s="8">
        <v>1</v>
      </c>
    </row>
    <row r="88" spans="1:6" ht="90">
      <c r="A88" s="11">
        <f>+A87+1</f>
        <v>3</v>
      </c>
      <c r="B88" s="12" t="s">
        <v>23</v>
      </c>
      <c r="C88" s="6" t="s">
        <v>22</v>
      </c>
      <c r="D88" s="32">
        <v>10</v>
      </c>
      <c r="E88" s="7">
        <v>10</v>
      </c>
      <c r="F88" s="14">
        <f>+E88/D88</f>
        <v>1</v>
      </c>
    </row>
    <row r="89" spans="1:6" ht="15.75">
      <c r="A89" s="59" t="s">
        <v>24</v>
      </c>
      <c r="B89" s="60"/>
      <c r="C89" s="60"/>
      <c r="D89" s="60"/>
      <c r="E89" s="60"/>
      <c r="F89" s="60"/>
    </row>
    <row r="90" spans="1:6" ht="60">
      <c r="A90" s="11">
        <v>4</v>
      </c>
      <c r="B90" s="33" t="s">
        <v>25</v>
      </c>
      <c r="C90" s="34" t="s">
        <v>26</v>
      </c>
      <c r="D90" s="15">
        <v>1</v>
      </c>
      <c r="E90" s="35">
        <v>0.86409999999999998</v>
      </c>
      <c r="F90" s="36">
        <f>+E90</f>
        <v>0.86409999999999998</v>
      </c>
    </row>
    <row r="91" spans="1:6" ht="15.75">
      <c r="A91" s="59" t="s">
        <v>13</v>
      </c>
      <c r="B91" s="60"/>
      <c r="C91" s="62"/>
      <c r="D91" s="60"/>
      <c r="E91" s="60"/>
      <c r="F91" s="60"/>
    </row>
    <row r="92" spans="1:6" ht="45">
      <c r="A92" s="5">
        <v>5</v>
      </c>
      <c r="B92" s="63" t="s">
        <v>41</v>
      </c>
      <c r="C92" s="39" t="s">
        <v>27</v>
      </c>
      <c r="D92" s="38">
        <v>80999</v>
      </c>
      <c r="E92" s="45">
        <v>118871</v>
      </c>
      <c r="F92" s="8">
        <v>1</v>
      </c>
    </row>
    <row r="93" spans="1:6" ht="30">
      <c r="A93" s="5">
        <f>+A92+1</f>
        <v>6</v>
      </c>
      <c r="B93" s="80"/>
      <c r="C93" s="39" t="s">
        <v>28</v>
      </c>
      <c r="D93" s="37">
        <v>8</v>
      </c>
      <c r="E93" s="5">
        <v>8</v>
      </c>
      <c r="F93" s="8">
        <v>1</v>
      </c>
    </row>
    <row r="94" spans="1:6" ht="45">
      <c r="A94" s="5">
        <f t="shared" ref="A94:A99" si="0">+A93+1</f>
        <v>7</v>
      </c>
      <c r="B94" s="64"/>
      <c r="C94" s="48" t="s">
        <v>120</v>
      </c>
      <c r="D94" s="5">
        <v>191</v>
      </c>
      <c r="E94" s="7">
        <v>87</v>
      </c>
      <c r="F94" s="17">
        <f>+E94/D94</f>
        <v>0.45549738219895286</v>
      </c>
    </row>
    <row r="95" spans="1:6" ht="30">
      <c r="A95" s="5">
        <f t="shared" si="0"/>
        <v>8</v>
      </c>
      <c r="B95" s="63" t="s">
        <v>42</v>
      </c>
      <c r="C95" s="16" t="s">
        <v>29</v>
      </c>
      <c r="D95" s="5">
        <v>1</v>
      </c>
      <c r="E95" s="7">
        <v>1</v>
      </c>
      <c r="F95" s="17">
        <f t="shared" ref="F95:F99" si="1">+E95/D95</f>
        <v>1</v>
      </c>
    </row>
    <row r="96" spans="1:6" ht="45">
      <c r="A96" s="5">
        <f t="shared" si="0"/>
        <v>9</v>
      </c>
      <c r="B96" s="80"/>
      <c r="C96" s="6" t="s">
        <v>30</v>
      </c>
      <c r="D96" s="7">
        <f>(328-273)/4</f>
        <v>13.75</v>
      </c>
      <c r="E96" s="7">
        <v>13</v>
      </c>
      <c r="F96" s="17">
        <f>+E96/D96</f>
        <v>0.94545454545454544</v>
      </c>
    </row>
    <row r="97" spans="1:6" ht="60">
      <c r="A97" s="29">
        <f t="shared" si="0"/>
        <v>10</v>
      </c>
      <c r="B97" s="81" t="s">
        <v>43</v>
      </c>
      <c r="C97" s="40" t="s">
        <v>31</v>
      </c>
      <c r="D97" s="15">
        <v>0.17</v>
      </c>
      <c r="E97" s="8">
        <v>0.15</v>
      </c>
      <c r="F97" s="17">
        <f t="shared" si="1"/>
        <v>0.88235294117647045</v>
      </c>
    </row>
    <row r="98" spans="1:6" ht="75">
      <c r="A98" s="5">
        <f t="shared" si="0"/>
        <v>11</v>
      </c>
      <c r="B98" s="82"/>
      <c r="C98" s="34" t="s">
        <v>32</v>
      </c>
      <c r="D98" s="5">
        <v>1</v>
      </c>
      <c r="E98" s="7">
        <v>1</v>
      </c>
      <c r="F98" s="17">
        <f t="shared" si="1"/>
        <v>1</v>
      </c>
    </row>
    <row r="99" spans="1:6" ht="90">
      <c r="A99" s="5">
        <f t="shared" si="0"/>
        <v>12</v>
      </c>
      <c r="B99" s="12" t="s">
        <v>44</v>
      </c>
      <c r="C99" s="16" t="s">
        <v>33</v>
      </c>
      <c r="D99" s="37">
        <v>1</v>
      </c>
      <c r="E99" s="7">
        <v>0</v>
      </c>
      <c r="F99" s="17">
        <f t="shared" si="1"/>
        <v>0</v>
      </c>
    </row>
    <row r="100" spans="1:6" ht="15.75">
      <c r="A100" s="59" t="s">
        <v>35</v>
      </c>
      <c r="B100" s="60"/>
      <c r="C100" s="62"/>
      <c r="D100" s="60"/>
      <c r="E100" s="60"/>
      <c r="F100" s="60"/>
    </row>
    <row r="101" spans="1:6" ht="105">
      <c r="A101" s="5">
        <v>13</v>
      </c>
      <c r="B101" s="6" t="s">
        <v>45</v>
      </c>
      <c r="C101" s="18" t="s">
        <v>34</v>
      </c>
      <c r="D101" s="41">
        <v>1</v>
      </c>
      <c r="E101" s="41">
        <v>1</v>
      </c>
      <c r="F101" s="19">
        <v>1</v>
      </c>
    </row>
    <row r="102" spans="1:6" ht="15.75">
      <c r="A102" s="59" t="s">
        <v>36</v>
      </c>
      <c r="B102" s="60"/>
      <c r="C102" s="78"/>
      <c r="D102" s="60"/>
      <c r="E102" s="60"/>
      <c r="F102" s="61"/>
    </row>
    <row r="103" spans="1:6" ht="75">
      <c r="A103" s="5">
        <f>1+A101</f>
        <v>14</v>
      </c>
      <c r="B103" s="63" t="s">
        <v>46</v>
      </c>
      <c r="C103" s="18" t="s">
        <v>37</v>
      </c>
      <c r="D103" s="20">
        <v>1</v>
      </c>
      <c r="E103" s="21">
        <v>1</v>
      </c>
      <c r="F103" s="22">
        <v>1</v>
      </c>
    </row>
    <row r="104" spans="1:6" ht="75">
      <c r="A104" s="5">
        <f>1+A103</f>
        <v>15</v>
      </c>
      <c r="B104" s="64"/>
      <c r="C104" s="6" t="s">
        <v>129</v>
      </c>
      <c r="D104" s="20">
        <v>1</v>
      </c>
      <c r="E104" s="21">
        <v>4</v>
      </c>
      <c r="F104" s="22">
        <v>1</v>
      </c>
    </row>
    <row r="105" spans="1:6" ht="120">
      <c r="A105" s="5">
        <f>1+A104</f>
        <v>16</v>
      </c>
      <c r="B105" s="43" t="s">
        <v>47</v>
      </c>
      <c r="C105" s="6" t="s">
        <v>38</v>
      </c>
      <c r="D105" s="21">
        <v>3</v>
      </c>
      <c r="E105" s="21">
        <v>8</v>
      </c>
      <c r="F105" s="44">
        <v>1</v>
      </c>
    </row>
    <row r="106" spans="1:6" ht="150">
      <c r="A106" s="5">
        <f>1+A105</f>
        <v>17</v>
      </c>
      <c r="B106" s="42" t="s">
        <v>48</v>
      </c>
      <c r="C106" s="6" t="s">
        <v>39</v>
      </c>
      <c r="D106" s="21">
        <v>1</v>
      </c>
      <c r="E106" s="21">
        <v>3</v>
      </c>
      <c r="F106" s="44">
        <v>1</v>
      </c>
    </row>
    <row r="107" spans="1:6" ht="15.75">
      <c r="A107" s="59" t="s">
        <v>102</v>
      </c>
      <c r="B107" s="60"/>
      <c r="C107" s="60"/>
      <c r="D107" s="60"/>
      <c r="E107" s="60"/>
      <c r="F107" s="61"/>
    </row>
    <row r="108" spans="1:6" ht="105">
      <c r="A108" s="5">
        <v>18</v>
      </c>
      <c r="B108" s="43" t="s">
        <v>45</v>
      </c>
      <c r="C108" s="6" t="s">
        <v>104</v>
      </c>
      <c r="D108" s="21">
        <v>825</v>
      </c>
      <c r="E108" s="21">
        <v>1048</v>
      </c>
      <c r="F108" s="44">
        <v>1</v>
      </c>
    </row>
    <row r="109" spans="1:6" ht="60">
      <c r="A109" s="5">
        <f>1+A108</f>
        <v>19</v>
      </c>
      <c r="B109" s="63" t="s">
        <v>114</v>
      </c>
      <c r="C109" s="6" t="s">
        <v>105</v>
      </c>
      <c r="D109" s="21">
        <v>1</v>
      </c>
      <c r="E109" s="21">
        <v>5</v>
      </c>
      <c r="F109" s="44">
        <v>1</v>
      </c>
    </row>
    <row r="110" spans="1:6" ht="45">
      <c r="A110" s="5">
        <f>1+A109</f>
        <v>20</v>
      </c>
      <c r="B110" s="64"/>
      <c r="C110" s="6" t="s">
        <v>106</v>
      </c>
      <c r="D110" s="21">
        <v>2</v>
      </c>
      <c r="E110" s="21">
        <v>14</v>
      </c>
      <c r="F110" s="44">
        <v>1</v>
      </c>
    </row>
    <row r="111" spans="1:6" ht="45">
      <c r="A111" s="5">
        <v>21</v>
      </c>
      <c r="B111" s="63" t="s">
        <v>115</v>
      </c>
      <c r="C111" s="6" t="s">
        <v>107</v>
      </c>
      <c r="D111" s="21">
        <v>375</v>
      </c>
      <c r="E111" s="21">
        <v>494</v>
      </c>
      <c r="F111" s="44">
        <v>1</v>
      </c>
    </row>
    <row r="112" spans="1:6" ht="30">
      <c r="A112" s="5">
        <f t="shared" ref="A112:A117" si="2">1+A111</f>
        <v>22</v>
      </c>
      <c r="B112" s="80"/>
      <c r="C112" s="6" t="s">
        <v>108</v>
      </c>
      <c r="D112" s="21">
        <v>300</v>
      </c>
      <c r="E112" s="21">
        <v>554</v>
      </c>
      <c r="F112" s="44">
        <v>1</v>
      </c>
    </row>
    <row r="113" spans="1:6" ht="30">
      <c r="A113" s="5">
        <f t="shared" si="2"/>
        <v>23</v>
      </c>
      <c r="B113" s="64"/>
      <c r="C113" s="6" t="s">
        <v>109</v>
      </c>
      <c r="D113" s="21">
        <v>150</v>
      </c>
      <c r="E113" s="21">
        <v>471</v>
      </c>
      <c r="F113" s="44">
        <v>1</v>
      </c>
    </row>
    <row r="114" spans="1:6" ht="45">
      <c r="A114" s="5">
        <f t="shared" si="2"/>
        <v>24</v>
      </c>
      <c r="B114" s="63" t="s">
        <v>116</v>
      </c>
      <c r="C114" s="18" t="s">
        <v>110</v>
      </c>
      <c r="D114" s="20">
        <v>3</v>
      </c>
      <c r="E114" s="21">
        <v>5</v>
      </c>
      <c r="F114" s="44">
        <v>1</v>
      </c>
    </row>
    <row r="115" spans="1:6" ht="135">
      <c r="A115" s="5">
        <f t="shared" si="2"/>
        <v>25</v>
      </c>
      <c r="B115" s="80"/>
      <c r="C115" s="6" t="s">
        <v>111</v>
      </c>
      <c r="D115" s="20">
        <v>4</v>
      </c>
      <c r="E115" s="21">
        <v>9</v>
      </c>
      <c r="F115" s="44">
        <v>1</v>
      </c>
    </row>
    <row r="116" spans="1:6" ht="45">
      <c r="A116" s="5">
        <f t="shared" si="2"/>
        <v>26</v>
      </c>
      <c r="B116" s="64"/>
      <c r="C116" s="6" t="s">
        <v>112</v>
      </c>
      <c r="D116" s="21">
        <v>24</v>
      </c>
      <c r="E116" s="21">
        <v>48</v>
      </c>
      <c r="F116" s="44">
        <v>1</v>
      </c>
    </row>
    <row r="117" spans="1:6" ht="105">
      <c r="A117" s="5">
        <f t="shared" si="2"/>
        <v>27</v>
      </c>
      <c r="B117" s="42" t="s">
        <v>117</v>
      </c>
      <c r="C117" s="6" t="s">
        <v>113</v>
      </c>
      <c r="D117" s="21">
        <v>334</v>
      </c>
      <c r="E117" s="21">
        <v>297</v>
      </c>
      <c r="F117" s="44">
        <v>0.88919999999999999</v>
      </c>
    </row>
    <row r="118" spans="1:6" ht="15.75">
      <c r="A118" s="76" t="s">
        <v>49</v>
      </c>
      <c r="B118" s="76"/>
      <c r="C118" s="76"/>
      <c r="D118" s="76"/>
      <c r="E118" s="76"/>
      <c r="F118" s="77"/>
    </row>
    <row r="119" spans="1:6" ht="75">
      <c r="A119" s="5">
        <f>1+A117</f>
        <v>28</v>
      </c>
      <c r="B119" s="63" t="s">
        <v>50</v>
      </c>
      <c r="C119" s="23" t="s">
        <v>51</v>
      </c>
      <c r="D119" s="20">
        <v>2</v>
      </c>
      <c r="E119" s="21">
        <v>0</v>
      </c>
      <c r="F119" s="22">
        <f>+E119/D119</f>
        <v>0</v>
      </c>
    </row>
    <row r="120" spans="1:6" ht="60">
      <c r="A120" s="5">
        <f>1+A119</f>
        <v>29</v>
      </c>
      <c r="B120" s="64"/>
      <c r="C120" s="23" t="s">
        <v>52</v>
      </c>
      <c r="D120" s="20">
        <v>5</v>
      </c>
      <c r="E120" s="21">
        <v>0</v>
      </c>
      <c r="F120" s="22">
        <f t="shared" ref="F120:F123" si="3">+E120/D120</f>
        <v>0</v>
      </c>
    </row>
    <row r="121" spans="1:6" ht="60">
      <c r="A121" s="5">
        <f t="shared" ref="A121:A123" si="4">1+A120</f>
        <v>30</v>
      </c>
      <c r="B121" s="63" t="s">
        <v>45</v>
      </c>
      <c r="C121" s="23" t="s">
        <v>53</v>
      </c>
      <c r="D121" s="20">
        <v>13</v>
      </c>
      <c r="E121" s="21">
        <v>39</v>
      </c>
      <c r="F121" s="22">
        <v>1</v>
      </c>
    </row>
    <row r="122" spans="1:6" ht="45">
      <c r="A122" s="5">
        <f t="shared" si="4"/>
        <v>31</v>
      </c>
      <c r="B122" s="64"/>
      <c r="C122" s="23" t="s">
        <v>54</v>
      </c>
      <c r="D122" s="20">
        <v>40</v>
      </c>
      <c r="E122" s="21">
        <v>14</v>
      </c>
      <c r="F122" s="22">
        <f t="shared" si="3"/>
        <v>0.35</v>
      </c>
    </row>
    <row r="123" spans="1:6" ht="120">
      <c r="A123" s="5">
        <f t="shared" si="4"/>
        <v>32</v>
      </c>
      <c r="B123" s="6" t="s">
        <v>130</v>
      </c>
      <c r="C123" s="23" t="s">
        <v>57</v>
      </c>
      <c r="D123" s="22">
        <v>0.25</v>
      </c>
      <c r="E123" s="44">
        <v>0.25</v>
      </c>
      <c r="F123" s="22">
        <f t="shared" si="3"/>
        <v>1</v>
      </c>
    </row>
    <row r="124" spans="1:6" ht="15.75">
      <c r="A124" s="78" t="s">
        <v>58</v>
      </c>
      <c r="B124" s="78"/>
      <c r="C124" s="78"/>
      <c r="D124" s="78"/>
      <c r="E124" s="78"/>
      <c r="F124" s="79"/>
    </row>
    <row r="125" spans="1:6" ht="90" customHeight="1">
      <c r="A125" s="5">
        <v>33</v>
      </c>
      <c r="B125" s="63" t="s">
        <v>59</v>
      </c>
      <c r="C125" s="6" t="s">
        <v>60</v>
      </c>
      <c r="D125" s="5">
        <v>3</v>
      </c>
      <c r="E125" s="5">
        <v>2</v>
      </c>
      <c r="F125" s="15">
        <f>+E125/D125</f>
        <v>0.66666666666666663</v>
      </c>
    </row>
    <row r="126" spans="1:6" ht="75">
      <c r="A126" s="5">
        <f t="shared" ref="A126" si="5">1+A125</f>
        <v>34</v>
      </c>
      <c r="B126" s="64"/>
      <c r="C126" s="6" t="s">
        <v>134</v>
      </c>
      <c r="D126" s="5">
        <v>1</v>
      </c>
      <c r="E126" s="5">
        <v>2</v>
      </c>
      <c r="F126" s="15">
        <v>1</v>
      </c>
    </row>
    <row r="127" spans="1:6" ht="15.75">
      <c r="A127" s="60" t="s">
        <v>67</v>
      </c>
      <c r="B127" s="60"/>
      <c r="C127" s="60"/>
      <c r="D127" s="60"/>
      <c r="E127" s="60"/>
      <c r="F127" s="61"/>
    </row>
    <row r="128" spans="1:6" ht="75">
      <c r="A128" s="5">
        <f>1+A126</f>
        <v>35</v>
      </c>
      <c r="B128" s="6" t="s">
        <v>62</v>
      </c>
      <c r="C128" s="53" t="s">
        <v>63</v>
      </c>
      <c r="D128" s="5">
        <v>1178</v>
      </c>
      <c r="E128" s="5">
        <v>5021</v>
      </c>
      <c r="F128" s="15">
        <v>1</v>
      </c>
    </row>
    <row r="129" spans="1:6" ht="90">
      <c r="A129" s="5">
        <f>1+A128</f>
        <v>36</v>
      </c>
      <c r="B129" s="63" t="s">
        <v>64</v>
      </c>
      <c r="C129" s="16" t="s">
        <v>65</v>
      </c>
      <c r="D129" s="5">
        <v>1</v>
      </c>
      <c r="E129" s="5">
        <v>1</v>
      </c>
      <c r="F129" s="15">
        <v>1</v>
      </c>
    </row>
    <row r="130" spans="1:6" ht="120">
      <c r="A130" s="5">
        <f>1+A129</f>
        <v>37</v>
      </c>
      <c r="B130" s="64"/>
      <c r="C130" s="16" t="s">
        <v>66</v>
      </c>
      <c r="D130" s="15">
        <v>0.04</v>
      </c>
      <c r="E130" s="15">
        <v>0.04</v>
      </c>
      <c r="F130" s="15">
        <v>1</v>
      </c>
    </row>
    <row r="131" spans="1:6" ht="15.75">
      <c r="A131" s="60" t="s">
        <v>68</v>
      </c>
      <c r="B131" s="60"/>
      <c r="C131" s="60"/>
      <c r="D131" s="60"/>
      <c r="E131" s="60"/>
      <c r="F131" s="61"/>
    </row>
    <row r="132" spans="1:6" ht="90">
      <c r="A132" s="5">
        <f>+A130+1</f>
        <v>38</v>
      </c>
      <c r="B132" s="6" t="s">
        <v>131</v>
      </c>
      <c r="C132" s="16" t="s">
        <v>70</v>
      </c>
      <c r="D132" s="5">
        <v>22</v>
      </c>
      <c r="E132" s="5">
        <v>22</v>
      </c>
      <c r="F132" s="15">
        <v>1</v>
      </c>
    </row>
    <row r="133" spans="1:6" ht="15.75">
      <c r="A133" s="60" t="s">
        <v>71</v>
      </c>
      <c r="B133" s="60"/>
      <c r="C133" s="60"/>
      <c r="D133" s="60"/>
      <c r="E133" s="60"/>
      <c r="F133" s="61"/>
    </row>
    <row r="134" spans="1:6" ht="90">
      <c r="A134" s="5">
        <f>1+A132</f>
        <v>39</v>
      </c>
      <c r="B134" s="63" t="s">
        <v>72</v>
      </c>
      <c r="C134" s="16" t="s">
        <v>73</v>
      </c>
      <c r="D134" s="52">
        <v>170</v>
      </c>
      <c r="E134" s="52">
        <v>170</v>
      </c>
      <c r="F134" s="15">
        <v>1</v>
      </c>
    </row>
    <row r="135" spans="1:6" ht="60">
      <c r="A135" s="5">
        <f>1+A134</f>
        <v>40</v>
      </c>
      <c r="B135" s="64"/>
      <c r="C135" s="25" t="s">
        <v>74</v>
      </c>
      <c r="D135" s="5">
        <v>228</v>
      </c>
      <c r="E135" s="5">
        <v>228</v>
      </c>
      <c r="F135" s="15">
        <v>1</v>
      </c>
    </row>
    <row r="136" spans="1:6" ht="15.75">
      <c r="A136" s="60" t="s">
        <v>76</v>
      </c>
      <c r="B136" s="60"/>
      <c r="C136" s="60"/>
      <c r="D136" s="60"/>
      <c r="E136" s="60"/>
      <c r="F136" s="61"/>
    </row>
    <row r="137" spans="1:6" ht="60">
      <c r="A137" s="5">
        <v>41</v>
      </c>
      <c r="B137" s="63" t="s">
        <v>132</v>
      </c>
      <c r="C137" s="26" t="s">
        <v>78</v>
      </c>
      <c r="D137" s="5">
        <v>1</v>
      </c>
      <c r="E137" s="21">
        <v>1</v>
      </c>
      <c r="F137" s="27">
        <f>+E137/D137</f>
        <v>1</v>
      </c>
    </row>
    <row r="138" spans="1:6" ht="60">
      <c r="A138" s="5">
        <f>1+A137</f>
        <v>42</v>
      </c>
      <c r="B138" s="64"/>
      <c r="C138" s="26" t="s">
        <v>79</v>
      </c>
      <c r="D138" s="5">
        <v>1</v>
      </c>
      <c r="E138" s="21">
        <v>1</v>
      </c>
      <c r="F138" s="27">
        <f t="shared" ref="F138:F142" si="6">+E138/D138</f>
        <v>1</v>
      </c>
    </row>
    <row r="139" spans="1:6" ht="60">
      <c r="A139" s="5">
        <f t="shared" ref="A139:A142" si="7">1+A138</f>
        <v>43</v>
      </c>
      <c r="B139" s="63" t="s">
        <v>80</v>
      </c>
      <c r="C139" s="26" t="s">
        <v>81</v>
      </c>
      <c r="D139" s="5">
        <v>1</v>
      </c>
      <c r="E139" s="21">
        <v>1</v>
      </c>
      <c r="F139" s="27">
        <f t="shared" si="6"/>
        <v>1</v>
      </c>
    </row>
    <row r="140" spans="1:6" ht="45">
      <c r="A140" s="5">
        <f t="shared" si="7"/>
        <v>44</v>
      </c>
      <c r="B140" s="64"/>
      <c r="C140" s="26" t="s">
        <v>119</v>
      </c>
      <c r="D140" s="5">
        <v>1</v>
      </c>
      <c r="E140" s="21">
        <v>1</v>
      </c>
      <c r="F140" s="27">
        <f t="shared" si="6"/>
        <v>1</v>
      </c>
    </row>
    <row r="141" spans="1:6" ht="105">
      <c r="A141" s="5">
        <v>45</v>
      </c>
      <c r="B141" s="6" t="s">
        <v>45</v>
      </c>
      <c r="C141" s="26" t="s">
        <v>83</v>
      </c>
      <c r="D141" s="5">
        <v>1</v>
      </c>
      <c r="E141" s="21">
        <v>1</v>
      </c>
      <c r="F141" s="27">
        <f t="shared" si="6"/>
        <v>1</v>
      </c>
    </row>
    <row r="142" spans="1:6" ht="75">
      <c r="A142" s="5">
        <f t="shared" si="7"/>
        <v>46</v>
      </c>
      <c r="B142" s="6" t="s">
        <v>84</v>
      </c>
      <c r="C142" s="26" t="s">
        <v>85</v>
      </c>
      <c r="D142" s="5">
        <v>1</v>
      </c>
      <c r="E142" s="21">
        <v>1</v>
      </c>
      <c r="F142" s="27">
        <f t="shared" si="6"/>
        <v>1</v>
      </c>
    </row>
    <row r="143" spans="1:6" ht="15.75">
      <c r="A143" s="60" t="s">
        <v>94</v>
      </c>
      <c r="B143" s="60"/>
      <c r="C143" s="60"/>
      <c r="D143" s="60"/>
      <c r="E143" s="60"/>
      <c r="F143" s="61"/>
    </row>
    <row r="144" spans="1:6" ht="90">
      <c r="A144" s="5">
        <f>1+A142</f>
        <v>47</v>
      </c>
      <c r="B144" s="63" t="s">
        <v>95</v>
      </c>
      <c r="C144" s="26" t="s">
        <v>96</v>
      </c>
      <c r="D144" s="5">
        <v>20</v>
      </c>
      <c r="E144" s="21">
        <v>29</v>
      </c>
      <c r="F144" s="27">
        <v>1</v>
      </c>
    </row>
    <row r="145" spans="1:6" ht="45">
      <c r="A145" s="5">
        <v>48</v>
      </c>
      <c r="B145" s="64"/>
      <c r="C145" s="26" t="s">
        <v>103</v>
      </c>
      <c r="D145" s="5">
        <v>1</v>
      </c>
      <c r="E145" s="21">
        <v>3</v>
      </c>
      <c r="F145" s="27">
        <v>1</v>
      </c>
    </row>
    <row r="146" spans="1:6" ht="90">
      <c r="A146" s="5">
        <f>1+A145</f>
        <v>49</v>
      </c>
      <c r="B146" s="63" t="s">
        <v>97</v>
      </c>
      <c r="C146" s="26" t="s">
        <v>127</v>
      </c>
      <c r="D146" s="5">
        <v>6</v>
      </c>
      <c r="E146" s="21">
        <v>3</v>
      </c>
      <c r="F146" s="27">
        <f t="shared" ref="F146:F148" si="8">+E146/D146</f>
        <v>0.5</v>
      </c>
    </row>
    <row r="147" spans="1:6" ht="120">
      <c r="A147" s="5">
        <f t="shared" ref="A147:A148" si="9">1+A146</f>
        <v>50</v>
      </c>
      <c r="B147" s="64"/>
      <c r="C147" s="26" t="s">
        <v>99</v>
      </c>
      <c r="D147" s="15">
        <v>0.91</v>
      </c>
      <c r="E147" s="47">
        <v>0.87909999999999999</v>
      </c>
      <c r="F147" s="27">
        <f t="shared" si="8"/>
        <v>0.96604395604395599</v>
      </c>
    </row>
    <row r="148" spans="1:6" ht="90">
      <c r="A148" s="5">
        <f t="shared" si="9"/>
        <v>51</v>
      </c>
      <c r="B148" s="12" t="s">
        <v>101</v>
      </c>
      <c r="C148" s="26" t="s">
        <v>100</v>
      </c>
      <c r="D148" s="5">
        <v>1</v>
      </c>
      <c r="E148" s="21">
        <v>1</v>
      </c>
      <c r="F148" s="27">
        <f t="shared" si="8"/>
        <v>1</v>
      </c>
    </row>
    <row r="149" spans="1:6" ht="15.75">
      <c r="A149" s="60" t="s">
        <v>86</v>
      </c>
      <c r="B149" s="60"/>
      <c r="C149" s="62"/>
      <c r="D149" s="60"/>
      <c r="E149" s="60"/>
      <c r="F149" s="61"/>
    </row>
    <row r="150" spans="1:6" ht="45">
      <c r="A150" s="5">
        <v>52</v>
      </c>
      <c r="B150" s="63" t="s">
        <v>45</v>
      </c>
      <c r="C150" s="16" t="s">
        <v>87</v>
      </c>
      <c r="D150" s="37">
        <v>13</v>
      </c>
      <c r="E150" s="21">
        <v>13</v>
      </c>
      <c r="F150" s="27">
        <f>+E150/D150</f>
        <v>1</v>
      </c>
    </row>
    <row r="151" spans="1:6" ht="45">
      <c r="A151" s="5">
        <f>1+A150</f>
        <v>53</v>
      </c>
      <c r="B151" s="80"/>
      <c r="C151" s="16" t="s">
        <v>93</v>
      </c>
      <c r="D151" s="37">
        <v>2</v>
      </c>
      <c r="E151" s="21">
        <v>2</v>
      </c>
      <c r="F151" s="27">
        <f t="shared" ref="F151:F152" si="10">+E151/D151</f>
        <v>1</v>
      </c>
    </row>
    <row r="152" spans="1:6" ht="45">
      <c r="A152" s="5">
        <f t="shared" ref="A152" si="11">1+A151</f>
        <v>54</v>
      </c>
      <c r="B152" s="80"/>
      <c r="C152" s="16" t="s">
        <v>88</v>
      </c>
      <c r="D152" s="37">
        <v>2</v>
      </c>
      <c r="E152" s="21">
        <v>2</v>
      </c>
      <c r="F152" s="27">
        <f t="shared" si="10"/>
        <v>1</v>
      </c>
    </row>
    <row r="153" spans="1:6" ht="15.75">
      <c r="A153" s="60" t="s">
        <v>89</v>
      </c>
      <c r="B153" s="60"/>
      <c r="C153" s="62"/>
      <c r="D153" s="60"/>
      <c r="E153" s="60"/>
      <c r="F153" s="61"/>
    </row>
    <row r="154" spans="1:6" ht="75">
      <c r="A154" s="5">
        <f>1+A152</f>
        <v>55</v>
      </c>
      <c r="B154" s="6" t="s">
        <v>90</v>
      </c>
      <c r="C154" s="16" t="s">
        <v>91</v>
      </c>
      <c r="D154" s="17">
        <v>1</v>
      </c>
      <c r="E154" s="17">
        <v>0.99399999999999999</v>
      </c>
      <c r="F154" s="17">
        <f>+E154/D154</f>
        <v>0.99399999999999999</v>
      </c>
    </row>
    <row r="155" spans="1:6" ht="75">
      <c r="A155" s="5">
        <f>1+A154</f>
        <v>56</v>
      </c>
      <c r="B155" s="6" t="s">
        <v>82</v>
      </c>
      <c r="C155" s="16" t="s">
        <v>92</v>
      </c>
      <c r="D155" s="17">
        <v>1</v>
      </c>
      <c r="E155" s="17">
        <v>1</v>
      </c>
      <c r="F155" s="17">
        <v>1</v>
      </c>
    </row>
    <row r="156" spans="1:6" ht="15.75">
      <c r="A156" s="83" t="s">
        <v>15</v>
      </c>
      <c r="B156" s="83"/>
      <c r="C156" s="83"/>
      <c r="D156" s="83"/>
      <c r="E156" s="84"/>
      <c r="F156" s="46">
        <v>0.92</v>
      </c>
    </row>
  </sheetData>
  <mergeCells count="42">
    <mergeCell ref="B144:B145"/>
    <mergeCell ref="B146:B147"/>
    <mergeCell ref="B150:B152"/>
    <mergeCell ref="A153:F153"/>
    <mergeCell ref="A156:E156"/>
    <mergeCell ref="A149:F149"/>
    <mergeCell ref="A143:F143"/>
    <mergeCell ref="B111:B113"/>
    <mergeCell ref="B114:B116"/>
    <mergeCell ref="A118:F118"/>
    <mergeCell ref="B119:B120"/>
    <mergeCell ref="B121:B122"/>
    <mergeCell ref="A124:F124"/>
    <mergeCell ref="A133:F133"/>
    <mergeCell ref="B134:B135"/>
    <mergeCell ref="A136:F136"/>
    <mergeCell ref="B137:B138"/>
    <mergeCell ref="B139:B140"/>
    <mergeCell ref="A131:F131"/>
    <mergeCell ref="B129:B130"/>
    <mergeCell ref="A5:F6"/>
    <mergeCell ref="A8:F10"/>
    <mergeCell ref="A12:F15"/>
    <mergeCell ref="A17:F19"/>
    <mergeCell ref="A67:F67"/>
    <mergeCell ref="A39:F39"/>
    <mergeCell ref="A70:F73"/>
    <mergeCell ref="A78:F79"/>
    <mergeCell ref="B125:B126"/>
    <mergeCell ref="A127:F127"/>
    <mergeCell ref="B109:B110"/>
    <mergeCell ref="B97:B98"/>
    <mergeCell ref="A100:F100"/>
    <mergeCell ref="A102:F102"/>
    <mergeCell ref="B103:B104"/>
    <mergeCell ref="A89:F89"/>
    <mergeCell ref="A107:F107"/>
    <mergeCell ref="A81:F83"/>
    <mergeCell ref="B95:B96"/>
    <mergeCell ref="A85:F85"/>
    <mergeCell ref="A91:F91"/>
    <mergeCell ref="B92:B94"/>
  </mergeCells>
  <pageMargins left="0.7" right="0.7" top="0.75" bottom="0.75" header="0.3" footer="0.3"/>
  <pageSetup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 de datos</vt:lpstr>
      <vt:lpstr>Informe trimestral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 De Los Santos</dc:creator>
  <cp:lastModifiedBy>Ana Maria Lizardo</cp:lastModifiedBy>
  <cp:lastPrinted>2025-04-14T13:03:57Z</cp:lastPrinted>
  <dcterms:created xsi:type="dcterms:W3CDTF">2025-04-02T14:41:20Z</dcterms:created>
  <dcterms:modified xsi:type="dcterms:W3CDTF">2025-06-18T13:33:23Z</dcterms:modified>
</cp:coreProperties>
</file>