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.delossantos\Desktop\4to. Trimestre\"/>
    </mc:Choice>
  </mc:AlternateContent>
  <xr:revisionPtr revIDLastSave="0" documentId="13_ncr:1_{5B994B0D-944B-4101-88FA-EE53E4CEE4C0}" xr6:coauthVersionLast="47" xr6:coauthVersionMax="47" xr10:uidLastSave="{00000000-0000-0000-0000-000000000000}"/>
  <bookViews>
    <workbookView xWindow="-120" yWindow="-120" windowWidth="20730" windowHeight="11160" firstSheet="1" activeTab="1" xr2:uid="{D5DF89CF-611C-46D2-8637-12B08D0D520A}"/>
  </bookViews>
  <sheets>
    <sheet name="Metas ejecutadas" sheetId="1" state="hidden" r:id="rId1"/>
    <sheet name="Informe de seguimiento." sheetId="6" r:id="rId2"/>
  </sheets>
  <externalReferences>
    <externalReference r:id="rId3"/>
  </externalReferences>
  <definedNames>
    <definedName name="_xlnm._FilterDatabase" localSheetId="0" hidden="1">'Metas ejecutadas'!$A$1:$F$53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7" i="6" l="1"/>
  <c r="F146" i="6"/>
  <c r="F145" i="6"/>
  <c r="F142" i="6"/>
  <c r="F139" i="6"/>
  <c r="F138" i="6"/>
  <c r="F135" i="6"/>
  <c r="F130" i="6"/>
  <c r="F126" i="6"/>
  <c r="F124" i="6"/>
  <c r="F123" i="6"/>
  <c r="F120" i="6"/>
  <c r="F115" i="6"/>
  <c r="A101" i="6"/>
  <c r="A102" i="6" s="1"/>
  <c r="A103" i="6" s="1"/>
  <c r="A104" i="6" s="1"/>
  <c r="A105" i="6" s="1"/>
  <c r="A107" i="6" s="1"/>
  <c r="A108" i="6" s="1"/>
  <c r="A109" i="6" s="1"/>
  <c r="A110" i="6" s="1"/>
  <c r="A111" i="6" s="1"/>
  <c r="A112" i="6" s="1"/>
  <c r="A114" i="6" s="1"/>
  <c r="A115" i="6" s="1"/>
  <c r="A116" i="6" s="1"/>
  <c r="A117" i="6" s="1"/>
  <c r="A118" i="6" s="1"/>
  <c r="A119" i="6" s="1"/>
  <c r="A120" i="6" s="1"/>
  <c r="A122" i="6" s="1"/>
  <c r="A123" i="6" s="1"/>
  <c r="A124" i="6" s="1"/>
  <c r="A126" i="6" s="1"/>
  <c r="A127" i="6" s="1"/>
  <c r="A129" i="6" s="1"/>
  <c r="A130" i="6" s="1"/>
  <c r="A131" i="6" s="1"/>
  <c r="A132" i="6" s="1"/>
  <c r="A134" i="6" s="1"/>
  <c r="A135" i="6" s="1"/>
  <c r="A136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9" i="6" s="1"/>
  <c r="F94" i="6"/>
  <c r="F92" i="6"/>
  <c r="A90" i="6"/>
  <c r="A91" i="6" s="1"/>
  <c r="A92" i="6" s="1"/>
  <c r="A93" i="6" s="1"/>
  <c r="A94" i="6" s="1"/>
  <c r="A95" i="6" s="1"/>
  <c r="A96" i="6" s="1"/>
  <c r="A97" i="6" s="1"/>
  <c r="A98" i="6" s="1"/>
  <c r="F7" i="1"/>
  <c r="F53" i="1"/>
  <c r="P6" i="1"/>
  <c r="Q6" i="1"/>
  <c r="F24" i="1"/>
  <c r="F23" i="1"/>
  <c r="F21" i="1"/>
  <c r="A7" i="1"/>
  <c r="A8" i="1"/>
  <c r="A9" i="1"/>
  <c r="A10" i="1"/>
  <c r="A11" i="1"/>
  <c r="A12" i="1"/>
  <c r="A14" i="1"/>
  <c r="A15" i="1"/>
  <c r="A16" i="1"/>
  <c r="A17" i="1"/>
  <c r="A18" i="1"/>
  <c r="A19" i="1"/>
  <c r="A21" i="1"/>
  <c r="A22" i="1"/>
  <c r="A23" i="1"/>
  <c r="A24" i="1"/>
  <c r="A26" i="1"/>
  <c r="A27" i="1"/>
  <c r="A29" i="1"/>
  <c r="A30" i="1"/>
  <c r="A32" i="1"/>
  <c r="A33" i="1"/>
  <c r="A34" i="1"/>
  <c r="A35" i="1"/>
  <c r="A36" i="1"/>
  <c r="A37" i="1"/>
  <c r="A39" i="1"/>
  <c r="A40" i="1"/>
  <c r="A41" i="1"/>
  <c r="A43" i="1"/>
  <c r="A44" i="1"/>
  <c r="A45" i="1"/>
  <c r="A46" i="1"/>
  <c r="A47" i="1"/>
  <c r="A48" i="1"/>
  <c r="A49" i="1"/>
  <c r="A50" i="1"/>
  <c r="A52" i="1"/>
  <c r="F8" i="1"/>
  <c r="F29" i="1"/>
  <c r="F26" i="1"/>
  <c r="F18" i="1"/>
  <c r="F30" i="1"/>
  <c r="F50" i="1"/>
  <c r="F48" i="1"/>
  <c r="F47" i="1"/>
  <c r="F45" i="1"/>
  <c r="F44" i="1"/>
  <c r="F43" i="1"/>
  <c r="F40" i="1"/>
  <c r="F35" i="1"/>
  <c r="F27" i="1"/>
  <c r="Q4" i="1"/>
  <c r="R3" i="1"/>
  <c r="R1" i="1"/>
  <c r="R2" i="1"/>
  <c r="R4" i="1"/>
</calcChain>
</file>

<file path=xl/sharedStrings.xml><?xml version="1.0" encoding="utf-8"?>
<sst xmlns="http://schemas.openxmlformats.org/spreadsheetml/2006/main" count="226" uniqueCount="203">
  <si>
    <t>Producto</t>
  </si>
  <si>
    <t>Unidad de medida</t>
  </si>
  <si>
    <t>% ejecución</t>
  </si>
  <si>
    <t>Metas programadas</t>
  </si>
  <si>
    <t>Metas ejecutadas</t>
  </si>
  <si>
    <t>Metas logradas</t>
  </si>
  <si>
    <t>Planificación.</t>
  </si>
  <si>
    <t>Frecuencia del uso de los servicios del Dpto. de Resolución Alternativa de Conflictos.</t>
  </si>
  <si>
    <t>Validación del 
Sistema de automatización de todos registros obras artísticas, literarias y científicas.</t>
  </si>
  <si>
    <t>Informe de avances
de los resultados de la validación del Sistema.</t>
  </si>
  <si>
    <t>Porcentaje de solicitudes a TICs atendidas.</t>
  </si>
  <si>
    <t>Aumento del porcentaje de encuestas de satisfacción al cliente</t>
  </si>
  <si>
    <t xml:space="preserve">Realizar al menos el 50% más que el año pasado de las Inspecciones de parte y oficio.
</t>
  </si>
  <si>
    <t>70-100</t>
  </si>
  <si>
    <t xml:space="preserve">Realizar  el 100% mas que el año pasado de Orientación y Asistencia Jurídica. </t>
  </si>
  <si>
    <t>Cantidad de sociedades de gestión colectiva registradas</t>
  </si>
  <si>
    <t>Plan diseñado y puesto
en marcha para fomentar la vigilancia y fiscalización de las sociedades de gestión colectiva</t>
  </si>
  <si>
    <t>Creación de Calendario de cursos especia les para las sociedades de gestíón.</t>
  </si>
  <si>
    <t>Sistema de automatización de todos registros obras artísticas, literarías y científicas.</t>
  </si>
  <si>
    <t xml:space="preserve">Observatorio de la Ley de Derecho de Autor </t>
  </si>
  <si>
    <t>Acceso del servicio de Centro de Capacitación</t>
  </si>
  <si>
    <t>Capacitaciones de buenas prácticas en la Administración de una Sociedad de Gestiòn tanto para personal técnico de la ONDA como para la sociedad de Gestión.</t>
  </si>
  <si>
    <t xml:space="preserve">Cantidad  de Reuniones con organismos Bilaterales, Multilaterales e Instituciones homólogas al a ONDA  </t>
  </si>
  <si>
    <t xml:space="preserve">Asistencia en la gestión de registro de al menos 2 sociedades de gestión colectiva </t>
  </si>
  <si>
    <t xml:space="preserve">Cantidad de cursos especiales para las sociedades de gestión colectiva.
  </t>
  </si>
  <si>
    <t xml:space="preserve">No. </t>
  </si>
  <si>
    <t>Aumento del 60% con relación al 2023 acceso del servicio de Centro de Capacitación.
Año  2024: 84 actividades.</t>
  </si>
  <si>
    <t>.10-69</t>
  </si>
  <si>
    <t>Ejecutadas</t>
  </si>
  <si>
    <t>Sin ejecución</t>
  </si>
  <si>
    <t>Con nivel de ejecucion</t>
  </si>
  <si>
    <t xml:space="preserve">Como parte de las acciones ejecutadas durante el trimestre se destacan: </t>
  </si>
  <si>
    <t>Eduar Ramos Eró</t>
  </si>
  <si>
    <t>Encargado de Planificación y Desarrollo</t>
  </si>
  <si>
    <t>Porcentaje aumento del uso de los servicios del Dpto. Orientación y Asistencia Jurídica.</t>
  </si>
  <si>
    <t>Participación en reuniones de Sociedad de Gestión Colectiva</t>
  </si>
  <si>
    <t xml:space="preserve">Diseñar plan para formentar la vigilancia y fiscalización de las sociedades de gestión colectiva </t>
  </si>
  <si>
    <t>Fiscalización periódica de Sociedades de Gestión Colectiva.</t>
  </si>
  <si>
    <t>Presentar Informe de solicitudes de TICs atendidas.</t>
  </si>
  <si>
    <t>Cantidad de estudiantes</t>
  </si>
  <si>
    <t>Cantidad de posiciones ejecutadas.</t>
  </si>
  <si>
    <t xml:space="preserve">Ejecución de Ruta de aprobación de dos empleados de Carrera Administrativa </t>
  </si>
  <si>
    <t>Cantidad de aprobación de  empleados de Carrera Administrati-va</t>
  </si>
  <si>
    <t>Cantidad de informes presentados</t>
  </si>
  <si>
    <t>Actividades de integración.</t>
  </si>
  <si>
    <t xml:space="preserve">Realización de Team Building </t>
  </si>
  <si>
    <t>Reportes trimestrales de estadisticas   areas sustantivas.</t>
  </si>
  <si>
    <t>Cantidad de reportes trimestrales de estadisticas areas sustantivas.</t>
  </si>
  <si>
    <t>Realizar al menos
13 registros del uso de los servicios del RAC.</t>
  </si>
  <si>
    <t xml:space="preserve">Aumento el porcentaje inserciòn de sujetos obligados. </t>
  </si>
  <si>
    <t>Realizar 80% inserciòn de sujetos obligados por encima del año pasado.</t>
  </si>
  <si>
    <t>Aumento de la frecuencia de fiscalización de las de sociedades de gestión  colectiva.</t>
  </si>
  <si>
    <r>
      <t xml:space="preserve">Cantidad de </t>
    </r>
    <r>
      <rPr>
        <sz val="11"/>
        <color theme="1"/>
        <rFont val="Calibri"/>
        <family val="2"/>
        <scheme val="minor"/>
      </rPr>
      <t xml:space="preserve">capacitaciones impartidas.  </t>
    </r>
  </si>
  <si>
    <r>
      <t xml:space="preserve">Ejecución de 5 </t>
    </r>
    <r>
      <rPr>
        <sz val="10"/>
        <color theme="1"/>
        <rFont val="Calibri"/>
        <family val="2"/>
        <scheme val="minor"/>
      </rPr>
      <t>capacitaciones</t>
    </r>
    <r>
      <rPr>
        <sz val="11"/>
        <color theme="1"/>
        <rFont val="Calibri"/>
        <family val="2"/>
        <scheme val="minor"/>
      </rPr>
      <t xml:space="preserve"> para impactar 40 personas </t>
    </r>
  </si>
  <si>
    <t>Cantidad de capacitaciones de buenas prácticas en la Administración de una Sociedad de Gestiòn tanto para personal técnico de la ONDA como para la sociedad de Gestiòn.  
Año  2024: 10 Capacitaciones.</t>
  </si>
  <si>
    <t>Realizar encuestas de satisfacción al cliente con foco en lograr el 95% de satisfacción.</t>
  </si>
  <si>
    <t>Total metas programadas</t>
  </si>
  <si>
    <t>Nivel de incumplimiento.</t>
  </si>
  <si>
    <t>Las metas plasmadas en el presente informe, corresponden a una  segmentación de los productos programados en función a las actividades cuantitativas de los diferentes indicadores que contribuyen al logro de resultado y por ende al desempeño de la institución.</t>
  </si>
  <si>
    <t>Tabla No. 1
Seguimiento de metas programadas en el POA
 Trimestre julio - septiembre 2024.</t>
  </si>
  <si>
    <t xml:space="preserve">Alcance de los indicadores </t>
  </si>
  <si>
    <t xml:space="preserve">Convenios Internacionales </t>
  </si>
  <si>
    <t>Gestionar la firma de al menos un  convenio</t>
  </si>
  <si>
    <t>Informes de ejecución de planes de mejora al año.</t>
  </si>
  <si>
    <t xml:space="preserve">Cantidad de convenios interinstitucionales firmados </t>
  </si>
  <si>
    <t xml:space="preserve">Reuniones con organismos Bilaterales, Multilaterales e Instituciones homólogas a la ONDA  </t>
  </si>
  <si>
    <t>Seguimiento monitoreo mensual del alcance de los Indicadores.</t>
  </si>
  <si>
    <t>Aumento de Porcentaje de las Inspecciones de parte y oficio.</t>
  </si>
  <si>
    <t xml:space="preserve">Ejecutar Cronograma de Capacitaciones por  Grupo Ocupacional </t>
  </si>
  <si>
    <t xml:space="preserve">Ejecución de Programa de Pasantía para unos 3 estudiantes. </t>
  </si>
  <si>
    <t xml:space="preserve">Ejecución de Programa de Suplencia para 1 posición. </t>
  </si>
  <si>
    <t>Presentación de Informe trimestral del alcance de los indicadores.</t>
  </si>
  <si>
    <t xml:space="preserve">Empleados por Grupo Ocupacional </t>
  </si>
  <si>
    <t xml:space="preserve">Realizar capacitaciones para el impacto del personal </t>
  </si>
  <si>
    <t>Cantidad  reuniones de sociedades de gestión colectiva asistidas.</t>
  </si>
  <si>
    <t xml:space="preserve">Ejecutar plan de capacitaciónes con impacto en 30 personas </t>
  </si>
  <si>
    <t xml:space="preserve">Cantidad de capacitaciones impartidas.  </t>
  </si>
  <si>
    <t xml:space="preserve">Cantidad de capacitaciones sobre la ley de derecho de autor a personal técnico de instituciones públicas que tiene incidencias en las industrias creativas </t>
  </si>
  <si>
    <t>Ejecución de al menos 4 capactiaciones dirigido para instituciones públicas, asociaciones de artistas, universidades, centros tecnológicos, centros de emprendimiento  que tiene incidencias en las industrias creativas</t>
  </si>
  <si>
    <t xml:space="preserve">Cantidad de cursos especiales para las sociedades de gestión colectiva  </t>
  </si>
  <si>
    <t xml:space="preserve">Ejecución de al menos unos 5
cursos especiales para socierndad de gestión colectiva </t>
  </si>
  <si>
    <t>Cantidad de presentación 
de tesis y doctorados sobre la ley de Derecho de autor</t>
  </si>
  <si>
    <t xml:space="preserve">Presentación de Conversatorio en universidades el tema de Derecho de autor </t>
  </si>
  <si>
    <t>Cantidad de universidades
de que integran el Derecho de autor como materia</t>
  </si>
  <si>
    <t xml:space="preserve">Cantidad de notas de prensa </t>
  </si>
  <si>
    <t xml:space="preserve">Cantidad de post en las redes sociales </t>
  </si>
  <si>
    <t>Presentar calendario de al menos 14 post en redes sociales con foco en la sensibilización del Derecho de autor</t>
  </si>
  <si>
    <t>Participación en conversatorios</t>
  </si>
  <si>
    <t xml:space="preserve">Diseño de boletìn de actividades de la ONDA </t>
  </si>
  <si>
    <t xml:space="preserve">Diseñar el boletín de actividades de la ONDA </t>
  </si>
  <si>
    <t xml:space="preserve">Integrar en agenda de al menos en 5 Conversatorios de los sectores económicos a la ONDA </t>
  </si>
  <si>
    <t xml:space="preserve">Eventos Formativos en Santo Domingo y Santiago de los Caballeros. </t>
  </si>
  <si>
    <t xml:space="preserve">Convenios Interinstitucionales </t>
  </si>
  <si>
    <t>Elaboración informes de segumiento de Carta Compromiso.</t>
  </si>
  <si>
    <t xml:space="preserve">Presentar las notas de prensa de eventos realizados durante el trimestre. </t>
  </si>
  <si>
    <t xml:space="preserve">Porcentaje de Avance del Observatorio de la Ley de Derecho de Autor. </t>
  </si>
  <si>
    <t xml:space="preserve">Presentación de oferta curricular al sector universitario con impacto en al menos 3 universidades </t>
  </si>
  <si>
    <r>
      <rPr>
        <b/>
        <sz val="12"/>
        <color rgb="FF002060"/>
        <rFont val="Calibri"/>
        <family val="2"/>
        <scheme val="minor"/>
      </rPr>
      <t>Informe de Evaluación y Seguimiento del POA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rgb="FFFF0000"/>
        <rFont val="Calibri"/>
        <family val="2"/>
        <scheme val="minor"/>
      </rPr>
      <t>Trimestre octubre-diciembre 2024</t>
    </r>
    <r>
      <rPr>
        <sz val="12"/>
        <color theme="1"/>
        <rFont val="Calibri"/>
        <family val="2"/>
        <scheme val="minor"/>
      </rPr>
      <t>.</t>
    </r>
  </si>
  <si>
    <t>El actual informe de evaluación y monitoreo, tiene como objetivo, presentar de manera consolidada el desempeño obtenido en el Plan Operativo Anual (POA), de la Oficina Nacional de Derecho de Autor (ONDA), para el período octubre-diciembre 2024.</t>
  </si>
  <si>
    <t>Durante el trimestre se programaron metas y/o actividades a ejecutar en un total de 52 productos alineados al Plan Estratégico Institucional, de las cuales ejecutamos 47 actividades, dando como resultado un 90% de cumplimiento.</t>
  </si>
  <si>
    <t xml:space="preserve">Las actividades ejecutadas fueron atendidas con un nivel de eficiencia de  82.4%. </t>
  </si>
  <si>
    <t>Tabla No. 1
Seguimiento de metas programadas en el POA
 Trimestre octubre - diciembre 2024.</t>
  </si>
  <si>
    <t>Recursos Humanos</t>
  </si>
  <si>
    <t xml:space="preserve">Cronograma de Capacitaciones por  Grupo Ocupacional </t>
  </si>
  <si>
    <t>Unidad</t>
  </si>
  <si>
    <t xml:space="preserve">Informe final de la ejecuciòn del Cronograma de Capacitaciones </t>
  </si>
  <si>
    <t xml:space="preserve">Programa de Pasantía </t>
  </si>
  <si>
    <t>Cantidad de estudiantes impactados en el programa</t>
  </si>
  <si>
    <t>Informe final Cierre del programa de Pasantias.</t>
  </si>
  <si>
    <t>Plan de suplencia de personal, pasantías y de Carrera Administrativa</t>
  </si>
  <si>
    <t>Entrega de Plan de Suplencia de Personal, Pasantías y de Carrera Administrativa</t>
  </si>
  <si>
    <t xml:space="preserve">Empleados de Carrera Administrativa </t>
  </si>
  <si>
    <t xml:space="preserve">Aprobación de empleados de Carrera Administrativa </t>
  </si>
  <si>
    <t>Informe mensual del Alcance de los Indicadores.</t>
  </si>
  <si>
    <t>Capacitación por  Grupo Ocupacional</t>
  </si>
  <si>
    <t>Porcentaje  de empleados por Grupo Ocupacional capacitados.</t>
  </si>
  <si>
    <t>Cantidad de actividades de integración.</t>
  </si>
  <si>
    <t>Informe de Evaluación de Desempeños anual</t>
  </si>
  <si>
    <t>Cantidad de Informe de Evaluación de Desempeños anual</t>
  </si>
  <si>
    <t xml:space="preserve"> Informe de seguimiento del combate a la Piratería </t>
  </si>
  <si>
    <t xml:space="preserve">Cantidad de informe de seguimiento del combate a la Piratería </t>
  </si>
  <si>
    <t>Informe de seguimiento de Plan Operativo Anual.</t>
  </si>
  <si>
    <t>Cantidad de informe de seguimiento de Plan Operativo Anual.</t>
  </si>
  <si>
    <t>Informe de ejecución de planes de mejora al año</t>
  </si>
  <si>
    <t xml:space="preserve">Cantidad de informes de ejecución de planes de mejora al año.
</t>
  </si>
  <si>
    <t>Memoria Anual Institucional</t>
  </si>
  <si>
    <t>Cantidad de Memoria anual Institucioanal, elaborada.</t>
  </si>
  <si>
    <t xml:space="preserve">Autodiagnósticos realizados al año </t>
  </si>
  <si>
    <t xml:space="preserve">Cantidad de Autodiagnósticos realizados al año </t>
  </si>
  <si>
    <t>Relaciones interinstitucionales.</t>
  </si>
  <si>
    <t xml:space="preserve">Plan de acción de cada Convenio </t>
  </si>
  <si>
    <t xml:space="preserve">Cantidad de plan de acción de cada convenio </t>
  </si>
  <si>
    <t>Matriz de medición de alcance de cada convenio</t>
  </si>
  <si>
    <t>Acuerdo con Instituciones homólogas</t>
  </si>
  <si>
    <t>Cantidad de acuerdos firmados con Instituciones homólogas</t>
  </si>
  <si>
    <t xml:space="preserve">Reuniones con organismos Bilaterales, Multilaterales e Instituciones homólogas al a ONDA  </t>
  </si>
  <si>
    <t xml:space="preserve">Cantidad de reuniones con organismos Bilaterales, Multilaterales e Instituciones homólogas al a ONDA  </t>
  </si>
  <si>
    <t xml:space="preserve">Acuerdo con FEDOCAMARAS </t>
  </si>
  <si>
    <t>Cantidad de acuerdo con FEDOCAMARAS.</t>
  </si>
  <si>
    <t xml:space="preserve">Reportes de acuerdos firmados </t>
  </si>
  <si>
    <t xml:space="preserve">Cantidad reporte de Acuerdos firmados </t>
  </si>
  <si>
    <t>Comunicaciones.</t>
  </si>
  <si>
    <t xml:space="preserve">Creación de Podcast de ONDA </t>
  </si>
  <si>
    <t>Cantidad de Podcast de ONDA  creado</t>
  </si>
  <si>
    <t>Notas de prensa</t>
  </si>
  <si>
    <t>Cantidad de notas de prensa realizadas</t>
  </si>
  <si>
    <t xml:space="preserve"> Post en redes</t>
  </si>
  <si>
    <t>Cantidad de post en redes sociales</t>
  </si>
  <si>
    <t xml:space="preserve"> Estadísticas de canal de Youtube </t>
  </si>
  <si>
    <t xml:space="preserve"> Informe estadísticas de canal de Youtube </t>
  </si>
  <si>
    <t>Participación en Conversa-torios.</t>
  </si>
  <si>
    <t>Participación en  mesas técnicas sectoriales.</t>
  </si>
  <si>
    <t>Frecuencia en participación mesas tésnicas sectoriales.</t>
  </si>
  <si>
    <t>Lanzamiento de la Revista sobre Derecho de Autor</t>
  </si>
  <si>
    <t>Cantidad de lanzamiento revista sobre Derecho de Autor</t>
  </si>
  <si>
    <t>Resolución Alternativa de Conflictos.</t>
  </si>
  <si>
    <t>Registros del uso de los servicios del RAC.</t>
  </si>
  <si>
    <t>Vistas Conciliatorias</t>
  </si>
  <si>
    <t>Cantidad de Vistas Conciliatorias realizadas.</t>
  </si>
  <si>
    <t>Asistencias Jurídicas</t>
  </si>
  <si>
    <t>Cantidad de Asistencias  Jurídicas realizadas.</t>
  </si>
  <si>
    <t>Inspectoría.</t>
  </si>
  <si>
    <t xml:space="preserve">Inserción de sujetos obligados. </t>
  </si>
  <si>
    <t>Cantidad de inserción de sujetos obliglados.</t>
  </si>
  <si>
    <t>Inspeciones de partes y oficios.</t>
  </si>
  <si>
    <t xml:space="preserve">Cantidad de Inspecciones de parte y oficio.
</t>
  </si>
  <si>
    <t>Sociedades de Gestión Colectiva.</t>
  </si>
  <si>
    <t>Reuniones de Sociedad de Gestión Colectiva</t>
  </si>
  <si>
    <t>Cantidad de reunione de Sociedades de Gestión Colectiva Asistidas.</t>
  </si>
  <si>
    <t>Fiscalización de las  Sociedades de Gestión  Colectiva.</t>
  </si>
  <si>
    <t>Cantidad fiscalización de Sociedades de Gestión Colectiva.</t>
  </si>
  <si>
    <t xml:space="preserve">Informe de impacto de todas las acciones </t>
  </si>
  <si>
    <t xml:space="preserve">Cantidad de Informe de impacto de todas las acciones. </t>
  </si>
  <si>
    <t>Tecnología.</t>
  </si>
  <si>
    <t>Validación del  Sistema de automatización de todos los registros obras artísticas, literarias y científicas.</t>
  </si>
  <si>
    <t>Porcentaje de validación del  Sistema de automatización de los registros obras artísticas, literarias y científicas.</t>
  </si>
  <si>
    <t>Equipamentos tecnológicos y de telecomunicaciones</t>
  </si>
  <si>
    <t xml:space="preserve">Adquisición de equipamentos tecnológicos
</t>
  </si>
  <si>
    <t>Capacitación.</t>
  </si>
  <si>
    <t xml:space="preserve">Porcentaje de Avance del Observatorio de la Ley de Desarrollo de Autor. </t>
  </si>
  <si>
    <t>Servicios de Centro de Capacitación.
Año  2024: 84 actividades.</t>
  </si>
  <si>
    <t>Personal capacitado en acciones formativas</t>
  </si>
  <si>
    <t>Cantidad de Personal Capacitado en acciones formativas.</t>
  </si>
  <si>
    <t xml:space="preserve">Instituciones impactadas sobre la Ley de Derecho de autor a personal técnico de instituciones públicas, Asociones de artistas, Universidades, Centros tecnologicos, Centros de Emprendimiento  que tiene incidencias en las industrias creativas </t>
  </si>
  <si>
    <t>Cantidad de instituciones impactadas.</t>
  </si>
  <si>
    <t xml:space="preserve">Participación en conversato-rios de los sectores de las Industrias creativas </t>
  </si>
  <si>
    <t>Frecuencia de participación en Conversatorios.</t>
  </si>
  <si>
    <t>Participación en mesas técnicas sectoriales.</t>
  </si>
  <si>
    <t>Frecuencia de participación en mesas técnicas sectoriales</t>
  </si>
  <si>
    <t xml:space="preserve">Conversatorios a estudiantes de TICs, bellas artes, cine, música, artesanía, sector agrícola, entre otros.   </t>
  </si>
  <si>
    <t xml:space="preserve">Cantidad de conversatorios a estudiantes de TICs, bellas artes, cine, música, artesanía, sector agrícola, entre otros. </t>
  </si>
  <si>
    <t>Servidores públicos capacitados.</t>
  </si>
  <si>
    <t>Cantidad de servidores públicos</t>
  </si>
  <si>
    <t xml:space="preserve">Conversatorios en universidades.   </t>
  </si>
  <si>
    <t>Cantidad de conversatorios en universidades.</t>
  </si>
  <si>
    <t>Informe de impacto de todas las acciones durante el año</t>
  </si>
  <si>
    <t xml:space="preserve">Cantidad de informe </t>
  </si>
  <si>
    <t>Atención al Usuario.</t>
  </si>
  <si>
    <t>Nivel de eficiencia de productos programados</t>
  </si>
  <si>
    <t>Cantidad de registros del uso de los servicios del RAC.</t>
  </si>
  <si>
    <t>Frecuencia de participación en conversatorios.</t>
  </si>
  <si>
    <t xml:space="preserve">En la tabla No. 1, se muestra el comportamiento de los productos programados en
el Plan Operativo Anual, durante el período octubre-diciembre 2024. </t>
  </si>
  <si>
    <t>Las capacitaciones por grupo ocupacionales, cumplimiento de entrega de programas, planes e informes, lanzamiento de la revista institucional, además de las actividades y acuerdos interisntitucionales, la cantidad de registros del uso de los servicios del DRAC, las inspecciones de partes y oficios, el porcentaje de solicitudes a TICs atendidas, los conversatorios realizados en universidades, entre otras.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</si>
</sst>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 ."/>
    </font>
    <font>
      <b/>
      <sz val="12"/>
      <color theme="0"/>
      <name val="Calibri ."/>
    </font>
    <font>
      <sz val="12"/>
      <color rgb="FF000000"/>
      <name val="Calibri .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Verdana"/>
      <family val="2"/>
    </font>
    <font>
      <b/>
      <i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Calibri .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."/>
    </font>
    <font>
      <sz val="9"/>
      <color rgb="FF000000"/>
      <name val="Calibri"/>
      <family val="2"/>
      <scheme val="minor"/>
    </font>
    <font>
      <sz val="9"/>
      <color rgb="FF000000"/>
      <name val="Calibri .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9" fontId="2" fillId="3" borderId="1" xfId="0" applyNumberFormat="1" applyFont="1" applyFill="1" applyBorder="1" applyAlignment="1">
      <alignment horizontal="center" vertical="center"/>
    </xf>
    <xf numFmtId="9" fontId="3" fillId="0" borderId="1" xfId="1" applyFont="1" applyFill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9" fontId="4" fillId="2" borderId="1" xfId="1" applyFont="1" applyFill="1" applyBorder="1" applyAlignment="1">
      <alignment horizontal="center"/>
    </xf>
    <xf numFmtId="0" fontId="8" fillId="0" borderId="7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4" borderId="1" xfId="0" applyFill="1" applyBorder="1" applyAlignment="1">
      <alignment horizontal="justify" vertical="top" wrapText="1"/>
    </xf>
    <xf numFmtId="0" fontId="0" fillId="4" borderId="1" xfId="0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center"/>
    </xf>
    <xf numFmtId="9" fontId="3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9" fontId="0" fillId="0" borderId="0" xfId="0" applyNumberFormat="1"/>
    <xf numFmtId="9" fontId="0" fillId="0" borderId="0" xfId="1" applyFont="1"/>
    <xf numFmtId="2" fontId="0" fillId="0" borderId="0" xfId="0" applyNumberFormat="1"/>
    <xf numFmtId="0" fontId="9" fillId="0" borderId="0" xfId="0" applyFont="1"/>
    <xf numFmtId="0" fontId="10" fillId="0" borderId="0" xfId="0" applyFont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7" xfId="0" applyBorder="1" applyAlignment="1">
      <alignment vertical="top" wrapText="1"/>
    </xf>
    <xf numFmtId="9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7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9" fontId="0" fillId="0" borderId="1" xfId="2" applyNumberFormat="1" applyFont="1" applyBorder="1" applyAlignment="1">
      <alignment horizontal="center" vertical="center" wrapText="1"/>
    </xf>
    <xf numFmtId="9" fontId="0" fillId="0" borderId="1" xfId="2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9" fontId="0" fillId="0" borderId="8" xfId="2" applyNumberFormat="1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9" fontId="0" fillId="0" borderId="1" xfId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 wrapText="1"/>
    </xf>
    <xf numFmtId="9" fontId="12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9" fontId="0" fillId="0" borderId="1" xfId="0" applyNumberForma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9" fontId="16" fillId="3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 vertical="center" wrapText="1"/>
    </xf>
    <xf numFmtId="1" fontId="18" fillId="0" borderId="1" xfId="0" applyNumberFormat="1" applyFont="1" applyBorder="1" applyAlignment="1">
      <alignment horizontal="center" vertical="center"/>
    </xf>
    <xf numFmtId="9" fontId="18" fillId="0" borderId="1" xfId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left" wrapText="1"/>
    </xf>
    <xf numFmtId="0" fontId="18" fillId="0" borderId="7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top" wrapText="1"/>
    </xf>
    <xf numFmtId="9" fontId="18" fillId="0" borderId="1" xfId="1" applyFont="1" applyFill="1" applyBorder="1" applyAlignment="1">
      <alignment horizontal="center" vertical="center"/>
    </xf>
    <xf numFmtId="0" fontId="18" fillId="0" borderId="8" xfId="0" applyFont="1" applyBorder="1" applyAlignment="1">
      <alignment horizontal="left" vertical="center" wrapText="1"/>
    </xf>
    <xf numFmtId="9" fontId="18" fillId="0" borderId="1" xfId="0" applyNumberFormat="1" applyFont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0" borderId="7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18" fillId="0" borderId="1" xfId="1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justify" vertical="center" wrapText="1"/>
    </xf>
    <xf numFmtId="0" fontId="18" fillId="4" borderId="1" xfId="0" applyFont="1" applyFill="1" applyBorder="1" applyAlignment="1">
      <alignment horizontal="justify" vertical="top" wrapText="1"/>
    </xf>
    <xf numFmtId="0" fontId="18" fillId="4" borderId="1" xfId="0" applyFont="1" applyFill="1" applyBorder="1" applyAlignment="1">
      <alignment horizontal="center" vertical="center" wrapText="1"/>
    </xf>
    <xf numFmtId="9" fontId="19" fillId="0" borderId="1" xfId="0" applyNumberFormat="1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top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9" fontId="18" fillId="0" borderId="7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left" vertical="center" wrapText="1"/>
    </xf>
    <xf numFmtId="0" fontId="21" fillId="0" borderId="7" xfId="0" applyFont="1" applyBorder="1" applyAlignment="1">
      <alignment vertical="top" wrapText="1"/>
    </xf>
    <xf numFmtId="0" fontId="21" fillId="0" borderId="7" xfId="0" applyFont="1" applyBorder="1" applyAlignment="1">
      <alignment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9" fontId="18" fillId="0" borderId="1" xfId="2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9" fontId="18" fillId="0" borderId="7" xfId="2" applyNumberFormat="1" applyFont="1" applyFill="1" applyBorder="1" applyAlignment="1">
      <alignment horizontal="center" vertical="center"/>
    </xf>
    <xf numFmtId="9" fontId="18" fillId="0" borderId="1" xfId="2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vertical="center" wrapText="1"/>
    </xf>
    <xf numFmtId="0" fontId="21" fillId="0" borderId="8" xfId="0" applyFont="1" applyBorder="1" applyAlignment="1">
      <alignment vertical="top" wrapText="1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9" fontId="18" fillId="0" borderId="8" xfId="2" applyNumberFormat="1" applyFont="1" applyFill="1" applyBorder="1" applyAlignment="1">
      <alignment horizontal="center" vertical="center"/>
    </xf>
    <xf numFmtId="1" fontId="18" fillId="0" borderId="8" xfId="0" applyNumberFormat="1" applyFont="1" applyBorder="1" applyAlignment="1">
      <alignment horizontal="center" vertical="center"/>
    </xf>
    <xf numFmtId="9" fontId="18" fillId="0" borderId="8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top" wrapText="1"/>
    </xf>
    <xf numFmtId="9" fontId="20" fillId="0" borderId="1" xfId="0" applyNumberFormat="1" applyFont="1" applyBorder="1" applyAlignment="1">
      <alignment horizontal="center" vertical="center"/>
    </xf>
    <xf numFmtId="9" fontId="20" fillId="0" borderId="11" xfId="0" applyNumberFormat="1" applyFont="1" applyBorder="1" applyAlignment="1">
      <alignment horizontal="center" vertical="center" wrapText="1"/>
    </xf>
    <xf numFmtId="9" fontId="20" fillId="0" borderId="1" xfId="1" applyFont="1" applyFill="1" applyBorder="1" applyAlignment="1">
      <alignment horizontal="center" vertical="center"/>
    </xf>
    <xf numFmtId="9" fontId="17" fillId="2" borderId="1" xfId="1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wrapText="1"/>
    </xf>
    <xf numFmtId="0" fontId="4" fillId="2" borderId="5" xfId="0" applyFont="1" applyFill="1" applyBorder="1" applyAlignment="1">
      <alignment horizontal="right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wrapText="1"/>
    </xf>
    <xf numFmtId="0" fontId="17" fillId="2" borderId="5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top" wrapText="1"/>
    </xf>
    <xf numFmtId="0" fontId="17" fillId="3" borderId="10" xfId="0" applyFont="1" applyFill="1" applyBorder="1" applyAlignment="1">
      <alignment horizontal="center" vertical="top" wrapText="1"/>
    </xf>
    <xf numFmtId="0" fontId="17" fillId="3" borderId="11" xfId="0" applyFont="1" applyFill="1" applyBorder="1" applyAlignment="1">
      <alignment horizontal="center" vertical="top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top" wrapText="1"/>
    </xf>
    <xf numFmtId="0" fontId="17" fillId="3" borderId="6" xfId="0" applyFont="1" applyFill="1" applyBorder="1" applyAlignment="1">
      <alignment horizontal="center" vertical="top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         Metas de los productos programados en el POA                                                    </a:t>
            </a:r>
            <a:r>
              <a:rPr lang="en-US" sz="1600" b="1" baseline="0"/>
              <a:t>juli</a:t>
            </a:r>
            <a:r>
              <a:rPr lang="en-US" sz="1600" b="1"/>
              <a:t>o-septiembre 2024 </a:t>
            </a:r>
          </a:p>
        </c:rich>
      </c:tx>
      <c:layout>
        <c:manualLayout>
          <c:xMode val="edge"/>
          <c:yMode val="edge"/>
          <c:x val="0.13821059839421668"/>
          <c:y val="2.99104119432586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'Metas ejecutadas'!$B$57</c:f>
              <c:strCache>
                <c:ptCount val="1"/>
                <c:pt idx="0">
                  <c:v>Metas programadas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  <a:sp3d>
              <a:contourClr>
                <a:srgbClr val="002060"/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F4A-438A-A303-9E8AFBD118C5}"/>
              </c:ext>
            </c:extLst>
          </c:dPt>
          <c:dLbls>
            <c:dLbl>
              <c:idx val="0"/>
              <c:layout>
                <c:manualLayout>
                  <c:x val="-4.5979912435172934E-17"/>
                  <c:y val="0.11984190933430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4A-438A-A303-9E8AFBD118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'Metas ejecutadas'!$C$57</c:f>
              <c:numCache>
                <c:formatCode>General</c:formatCode>
                <c:ptCount val="1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A-438A-A303-9E8AFBD118C5}"/>
            </c:ext>
          </c:extLst>
        </c:ser>
        <c:ser>
          <c:idx val="1"/>
          <c:order val="1"/>
          <c:tx>
            <c:strRef>
              <c:f>'Metas ejecutadas'!$B$58</c:f>
              <c:strCache>
                <c:ptCount val="1"/>
                <c:pt idx="0">
                  <c:v>Metas ejecutadas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743D-42E5-BD9A-B0B8D2F5460E}"/>
              </c:ext>
            </c:extLst>
          </c:dPt>
          <c:dLbls>
            <c:dLbl>
              <c:idx val="0"/>
              <c:layout>
                <c:manualLayout>
                  <c:x val="4.5144435533607731E-2"/>
                  <c:y val="9.6539315852631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3D-42E5-BD9A-B0B8D2F546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'Metas ejecutadas'!$C$58</c:f>
              <c:numCache>
                <c:formatCode>General</c:formatCode>
                <c:ptCount val="1"/>
                <c:pt idx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F1-47FE-A756-B4A4448F00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560992336"/>
        <c:axId val="560998816"/>
        <c:axId val="503632312"/>
      </c:bar3DChart>
      <c:catAx>
        <c:axId val="56099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998816"/>
        <c:crosses val="autoZero"/>
        <c:auto val="1"/>
        <c:lblAlgn val="ctr"/>
        <c:lblOffset val="100"/>
        <c:noMultiLvlLbl val="0"/>
      </c:catAx>
      <c:valAx>
        <c:axId val="560998816"/>
        <c:scaling>
          <c:orientation val="minMax"/>
          <c:min val="1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60992336"/>
        <c:crosses val="autoZero"/>
        <c:crossBetween val="between"/>
        <c:majorUnit val="1"/>
        <c:minorUnit val="0.25"/>
      </c:valAx>
      <c:serAx>
        <c:axId val="5036323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998816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60000"/>
        <a:lumOff val="40000"/>
      </a:schemeClr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tx1"/>
                </a:solidFill>
              </a:rPr>
              <a:t>Porcentaje nivel de eficiencia actividades ejecutadas</a:t>
            </a:r>
            <a:r>
              <a:rPr lang="en-US">
                <a:solidFill>
                  <a:schemeClr val="tx1"/>
                </a:solidFill>
              </a:rPr>
              <a:t>                          trimestre julio-septiembre 2024.</a:t>
            </a:r>
          </a:p>
        </c:rich>
      </c:tx>
      <c:layout>
        <c:manualLayout>
          <c:xMode val="edge"/>
          <c:yMode val="edge"/>
          <c:x val="0.12842344706911635"/>
          <c:y val="3.4996755987491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8771872265966753"/>
          <c:y val="0.23320469200609184"/>
          <c:w val="0.50789588801399821"/>
          <c:h val="0.752438352613330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43E-41F4-89E9-2C6A0B591024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31E-438A-8BEB-A617C20FCA1C}"/>
              </c:ext>
            </c:extLst>
          </c:dPt>
          <c:dLbls>
            <c:dLbl>
              <c:idx val="1"/>
              <c:tx>
                <c:rich>
                  <a:bodyPr/>
                  <a:lstStyle/>
                  <a:p>
                    <a:fld id="{FBC48F54-7C44-445E-9CA3-B53A625A3D2F}" type="PERCENTAGE">
                      <a:rPr lang="en-US"/>
                      <a:pPr/>
                      <a:t>[PORCENTAJE]</a:t>
                    </a:fld>
                    <a:endParaRPr lang="es-D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31E-438A-8BEB-A617C20FCA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'Metas ejecutadas'!$P$6:$Q$6</c:f>
              <c:numCache>
                <c:formatCode>0%</c:formatCode>
                <c:ptCount val="2"/>
                <c:pt idx="0">
                  <c:v>0.82051282051282048</c:v>
                </c:pt>
                <c:pt idx="1">
                  <c:v>0.17948717948717952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3E-41F4-89E9-2C6A0B591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Ejecución metas </a:t>
            </a:r>
            <a:r>
              <a:rPr lang="en-US" baseline="0">
                <a:solidFill>
                  <a:schemeClr val="tx1"/>
                </a:solidFill>
              </a:rPr>
              <a:t>julio-septiembre</a:t>
            </a:r>
            <a:r>
              <a:rPr lang="en-US">
                <a:solidFill>
                  <a:schemeClr val="tx1"/>
                </a:solidFill>
              </a:rPr>
              <a:t> 2024</a:t>
            </a:r>
          </a:p>
        </c:rich>
      </c:tx>
      <c:layout>
        <c:manualLayout>
          <c:xMode val="edge"/>
          <c:yMode val="edge"/>
          <c:x val="0.21520122484689413"/>
          <c:y val="2.16476227245493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'Metas ejecutadas'!$C$6:$C$52</c:f>
              <c:strCache>
                <c:ptCount val="47"/>
                <c:pt idx="0">
                  <c:v>Ejecutar Cronograma de Capacitaciones por  Grupo Ocupacional </c:v>
                </c:pt>
                <c:pt idx="1">
                  <c:v>Cantidad de estudiantes</c:v>
                </c:pt>
                <c:pt idx="2">
                  <c:v>Cantidad de posiciones ejecutadas.</c:v>
                </c:pt>
                <c:pt idx="3">
                  <c:v>Cantidad de aprobación de  empleados de Carrera Administrati-va</c:v>
                </c:pt>
                <c:pt idx="4">
                  <c:v>Cantidad de informes presentados</c:v>
                </c:pt>
                <c:pt idx="5">
                  <c:v>Realizar capacitaciones para el impacto del personal </c:v>
                </c:pt>
                <c:pt idx="6">
                  <c:v>Realización de Team Building </c:v>
                </c:pt>
                <c:pt idx="8">
                  <c:v>Seguimiento monitoreo mensual del alcance de los Indicadores.</c:v>
                </c:pt>
                <c:pt idx="9">
                  <c:v>Elaboración informes de segumiento de Carta Compromiso.</c:v>
                </c:pt>
                <c:pt idx="10">
                  <c:v>Cantidad de reportes trimestrales de estadisticas areas sustantivas.</c:v>
                </c:pt>
                <c:pt idx="11">
                  <c:v>Cantidad de convenios interinstitucionales firmados </c:v>
                </c:pt>
                <c:pt idx="12">
                  <c:v>Gestionar la firma de al menos un  convenio</c:v>
                </c:pt>
                <c:pt idx="13">
                  <c:v>Cantidad  de Reuniones con organismos Bilaterales, Multilaterales e Instituciones homólogas al a ONDA  </c:v>
                </c:pt>
                <c:pt idx="15">
                  <c:v>Presentar las notas de prensa de eventos realizados durante el trimestre. </c:v>
                </c:pt>
                <c:pt idx="16">
                  <c:v>Presentar calendario de al menos 14 post en redes sociales con foco en la sensibilización del Derecho de autor</c:v>
                </c:pt>
                <c:pt idx="17">
                  <c:v>Integrar en agenda de al menos en 5 Conversatorios de los sectores económicos a la ONDA </c:v>
                </c:pt>
                <c:pt idx="18">
                  <c:v>Diseñar el boletín de actividades de la ONDA </c:v>
                </c:pt>
                <c:pt idx="20">
                  <c:v>Realizar al menos
13 registros del uso de los servicios del RAC.</c:v>
                </c:pt>
                <c:pt idx="21">
                  <c:v>Realizar  el 100% mas que el año pasado de Orientación y Asistencia Jurídica. </c:v>
                </c:pt>
                <c:pt idx="23">
                  <c:v>Realizar 80% inserciòn de sujetos obligados por encima del año pasado.</c:v>
                </c:pt>
                <c:pt idx="24">
                  <c:v>Realizar al menos el 50% más que el año pasado de las Inspecciones de parte y oficio.
</c:v>
                </c:pt>
                <c:pt idx="26">
                  <c:v>Asistencia en la gestión de registro de al menos 2 sociedades de gestión colectiva </c:v>
                </c:pt>
                <c:pt idx="27">
                  <c:v>Cantidad  reuniones de sociedades de gestión colectiva asistidas.</c:v>
                </c:pt>
                <c:pt idx="28">
                  <c:v>Fiscalización periódica de Sociedades de Gestión Colectiva.</c:v>
                </c:pt>
                <c:pt idx="29">
                  <c:v>Diseñar plan para formentar la vigilancia y fiscalización de las sociedades de gestión colectiva </c:v>
                </c:pt>
                <c:pt idx="30">
                  <c:v>Ejecución de 5 capacitaciones para impactar 40 personas </c:v>
                </c:pt>
                <c:pt idx="31">
                  <c:v>Creación de Calendario de cursos especia les para las sociedades de gestíón.</c:v>
                </c:pt>
                <c:pt idx="33">
                  <c:v>Validación del 
Sistema de automatización de todos registros obras artísticas, literarias y científicas.</c:v>
                </c:pt>
                <c:pt idx="34">
                  <c:v>Informe de avances
de los resultados de la validación del Sistema.</c:v>
                </c:pt>
                <c:pt idx="35">
                  <c:v>Porcentaje de solicitudes a TICs atendidas.</c:v>
                </c:pt>
                <c:pt idx="37">
                  <c:v>Porcentaje de Avance del Observatorio de la Ley de Derecho de Autor. </c:v>
                </c:pt>
                <c:pt idx="38">
                  <c:v>Aumento del 60% con relación al 2023 acceso del servicio de Centro de Capacitación.
Año  2024: 84 actividades.</c:v>
                </c:pt>
                <c:pt idx="39">
                  <c:v>Cantidad de capacitaciones de buenas prácticas en la Administración de una Sociedad de Gestiòn tanto para personal técnico de la ONDA como para la sociedad de Gestiòn.  
Año  2024: 10 Capacitaciones.</c:v>
                </c:pt>
                <c:pt idx="40">
                  <c:v>Ejecutar plan de capacitaciónes con impacto en 30 personas </c:v>
                </c:pt>
                <c:pt idx="41">
                  <c:v>Ejecución de al menos 4 capactiaciones dirigido para instituciones públicas, asociaciones de artistas, universidades, centros tecnológicos, centros de emprendimiento  que tiene incidencias en las industrias creativas</c:v>
                </c:pt>
                <c:pt idx="42">
                  <c:v>Ejecución de al menos unos 5
cursos especiales para socierndad de gestión colectiva </c:v>
                </c:pt>
                <c:pt idx="43">
                  <c:v>Presentación de Conversatorio en universidades el tema de Derecho de autor </c:v>
                </c:pt>
                <c:pt idx="44">
                  <c:v>Presentación de oferta curricular al sector universitario con impacto en al menos 3 universidades </c:v>
                </c:pt>
                <c:pt idx="46">
                  <c:v>Realizar encuestas de satisfacción al cliente con foco en lograr el 95% de satisfacción.</c:v>
                </c:pt>
              </c:strCache>
            </c:strRef>
          </c:cat>
          <c:val>
            <c:numRef>
              <c:f>'Metas ejecutadas'!$F$6:$F$52</c:f>
              <c:numCache>
                <c:formatCode>0%</c:formatCode>
                <c:ptCount val="4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5">
                  <c:v>7.3529411764705885E-2</c:v>
                </c:pt>
                <c:pt idx="16">
                  <c:v>1</c:v>
                </c:pt>
                <c:pt idx="17">
                  <c:v>0.8</c:v>
                </c:pt>
                <c:pt idx="18">
                  <c:v>0</c:v>
                </c:pt>
                <c:pt idx="20">
                  <c:v>0.92307692307692313</c:v>
                </c:pt>
                <c:pt idx="21">
                  <c:v>0.45714285714285713</c:v>
                </c:pt>
                <c:pt idx="23">
                  <c:v>0.5714285714285714</c:v>
                </c:pt>
                <c:pt idx="24">
                  <c:v>0.96296296296296291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7">
                  <c:v>0</c:v>
                </c:pt>
                <c:pt idx="38">
                  <c:v>0.47619047619047616</c:v>
                </c:pt>
                <c:pt idx="39">
                  <c:v>0.66666666666666663</c:v>
                </c:pt>
                <c:pt idx="40">
                  <c:v>1</c:v>
                </c:pt>
                <c:pt idx="41">
                  <c:v>0.5</c:v>
                </c:pt>
                <c:pt idx="42">
                  <c:v>0.4</c:v>
                </c:pt>
                <c:pt idx="43">
                  <c:v>1</c:v>
                </c:pt>
                <c:pt idx="44">
                  <c:v>1</c:v>
                </c:pt>
                <c:pt idx="4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8A-444C-80EA-880CD5237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861000"/>
        <c:axId val="334865680"/>
      </c:barChart>
      <c:catAx>
        <c:axId val="334861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4865680"/>
        <c:crosses val="autoZero"/>
        <c:auto val="1"/>
        <c:lblAlgn val="ctr"/>
        <c:lblOffset val="100"/>
        <c:noMultiLvlLbl val="0"/>
      </c:catAx>
      <c:valAx>
        <c:axId val="334865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4861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tx1"/>
                </a:solidFill>
              </a:rPr>
              <a:t>Porcentaje nivel de eficiencia actividades ejecutadas</a:t>
            </a:r>
            <a:r>
              <a:rPr lang="en-US">
                <a:solidFill>
                  <a:schemeClr val="tx1"/>
                </a:solidFill>
              </a:rPr>
              <a:t>                          trimestre octubre-diciembre 2024.</a:t>
            </a:r>
          </a:p>
        </c:rich>
      </c:tx>
      <c:layout>
        <c:manualLayout>
          <c:xMode val="edge"/>
          <c:yMode val="edge"/>
          <c:x val="0.12842344706911635"/>
          <c:y val="3.4996755987491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8771872265966753"/>
          <c:y val="0.23320469200609184"/>
          <c:w val="0.50789588801399821"/>
          <c:h val="0.752438352613330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341-41FC-8F8F-0FCF369F4880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341-41FC-8F8F-0FCF369F4880}"/>
              </c:ext>
            </c:extLst>
          </c:dPt>
          <c:dLbls>
            <c:dLbl>
              <c:idx val="1"/>
              <c:tx>
                <c:rich>
                  <a:bodyPr/>
                  <a:lstStyle/>
                  <a:p>
                    <a:fld id="{FBC48F54-7C44-445E-9CA3-B53A625A3D2F}" type="PERCENTAGE">
                      <a:rPr lang="en-US"/>
                      <a:pPr/>
                      <a:t>[PORCENTAJE]</a:t>
                    </a:fld>
                    <a:endParaRPr lang="es-D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341-41FC-8F8F-0FCF369F48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'Metas ejecutadas'!$P$6:$Q$6</c:f>
              <c:numCache>
                <c:formatCode>0%</c:formatCode>
                <c:ptCount val="2"/>
                <c:pt idx="0">
                  <c:v>0.82051282051282048</c:v>
                </c:pt>
                <c:pt idx="1">
                  <c:v>0.17948717948717952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41-41FC-8F8F-0FCF369F4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         Metas de los productos programados en el POA                                                    octubre</a:t>
            </a:r>
            <a:r>
              <a:rPr lang="en-US" sz="1600" b="1" baseline="0"/>
              <a:t>-diciembre</a:t>
            </a:r>
            <a:r>
              <a:rPr lang="en-US" sz="1600" b="1"/>
              <a:t> 2024 </a:t>
            </a:r>
          </a:p>
        </c:rich>
      </c:tx>
      <c:layout>
        <c:manualLayout>
          <c:xMode val="edge"/>
          <c:yMode val="edge"/>
          <c:x val="0.13821059839421668"/>
          <c:y val="2.99104119432586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'[1]Matriz de datos'!$B$71</c:f>
              <c:strCache>
                <c:ptCount val="1"/>
                <c:pt idx="0">
                  <c:v>Metas programadas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  <a:sp3d>
              <a:contourClr>
                <a:srgbClr val="002060"/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13E-48E4-99F6-8F487BB0AC38}"/>
              </c:ext>
            </c:extLst>
          </c:dPt>
          <c:dLbls>
            <c:dLbl>
              <c:idx val="0"/>
              <c:layout>
                <c:manualLayout>
                  <c:x val="-4.5979912435172934E-17"/>
                  <c:y val="0.11984190933430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3E-48E4-99F6-8F487BB0AC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'[1]Matriz de datos'!$C$71</c:f>
              <c:numCache>
                <c:formatCode>General</c:formatCode>
                <c:ptCount val="1"/>
                <c:pt idx="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3E-48E4-99F6-8F487BB0AC38}"/>
            </c:ext>
          </c:extLst>
        </c:ser>
        <c:ser>
          <c:idx val="1"/>
          <c:order val="1"/>
          <c:tx>
            <c:strRef>
              <c:f>'[1]Matriz de datos'!$B$72</c:f>
              <c:strCache>
                <c:ptCount val="1"/>
                <c:pt idx="0">
                  <c:v>Metas ejecutadas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13E-48E4-99F6-8F487BB0AC38}"/>
              </c:ext>
            </c:extLst>
          </c:dPt>
          <c:dLbls>
            <c:dLbl>
              <c:idx val="0"/>
              <c:layout>
                <c:manualLayout>
                  <c:x val="4.5144435533607731E-2"/>
                  <c:y val="9.6539315852631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3E-48E4-99F6-8F487BB0AC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'[1]Matriz de datos'!$C$72</c:f>
              <c:numCache>
                <c:formatCode>General</c:formatCode>
                <c:ptCount val="1"/>
                <c:pt idx="0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3E-48E4-99F6-8F487BB0AC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560992336"/>
        <c:axId val="560998816"/>
        <c:axId val="503632312"/>
      </c:bar3DChart>
      <c:catAx>
        <c:axId val="56099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998816"/>
        <c:crosses val="autoZero"/>
        <c:auto val="1"/>
        <c:lblAlgn val="ctr"/>
        <c:lblOffset val="100"/>
        <c:noMultiLvlLbl val="0"/>
      </c:catAx>
      <c:valAx>
        <c:axId val="560998816"/>
        <c:scaling>
          <c:orientation val="minMax"/>
          <c:min val="1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60992336"/>
        <c:crosses val="autoZero"/>
        <c:crossBetween val="between"/>
        <c:majorUnit val="1"/>
        <c:minorUnit val="0.25"/>
      </c:valAx>
      <c:serAx>
        <c:axId val="5036323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998816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60000"/>
        <a:lumOff val="40000"/>
      </a:schemeClr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Ejecución metas </a:t>
            </a:r>
            <a:r>
              <a:rPr lang="en-US" baseline="0">
                <a:solidFill>
                  <a:schemeClr val="tx1"/>
                </a:solidFill>
              </a:rPr>
              <a:t>octubre-diciembre</a:t>
            </a:r>
            <a:r>
              <a:rPr lang="en-US">
                <a:solidFill>
                  <a:schemeClr val="tx1"/>
                </a:solidFill>
              </a:rPr>
              <a:t> 2024</a:t>
            </a:r>
          </a:p>
        </c:rich>
      </c:tx>
      <c:layout>
        <c:manualLayout>
          <c:xMode val="edge"/>
          <c:yMode val="edge"/>
          <c:x val="0.21520122484689413"/>
          <c:y val="2.16476227245493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'[1]Matriz de datos'!$C$6:$C$66</c:f>
              <c:strCache>
                <c:ptCount val="61"/>
                <c:pt idx="0">
                  <c:v>Unidad</c:v>
                </c:pt>
                <c:pt idx="1">
                  <c:v>Unidad</c:v>
                </c:pt>
                <c:pt idx="2">
                  <c:v>Cantidad de estudiantes impactados en el programa</c:v>
                </c:pt>
                <c:pt idx="3">
                  <c:v>Unidad</c:v>
                </c:pt>
                <c:pt idx="4">
                  <c:v>Entrega de Plan de Suplencia de Personal, Pasantías y de Carrera Administrativa</c:v>
                </c:pt>
                <c:pt idx="5">
                  <c:v>Aprobación de empleados de Carrera Administrativa </c:v>
                </c:pt>
                <c:pt idx="6">
                  <c:v>Cantidad de informes presentados</c:v>
                </c:pt>
                <c:pt idx="7">
                  <c:v>Porcentaje  de empleados por Grupo Ocupacional capacitados.</c:v>
                </c:pt>
                <c:pt idx="8">
                  <c:v>Cantidad de actividades de integración.</c:v>
                </c:pt>
                <c:pt idx="9">
                  <c:v>Cantidad de Informe de Evaluación de Desempeños anual</c:v>
                </c:pt>
                <c:pt idx="11">
                  <c:v>Cantidad de informe de seguimiento del combate a la Piratería </c:v>
                </c:pt>
                <c:pt idx="12">
                  <c:v>Cantidad de informe de seguimiento de Plan Operativo Anual.</c:v>
                </c:pt>
                <c:pt idx="13">
                  <c:v>Cantidad de informes de ejecución de planes de mejora al año.
</c:v>
                </c:pt>
                <c:pt idx="14">
                  <c:v>Cantidad de Memoria anual Institucioanal, elaborada.</c:v>
                </c:pt>
                <c:pt idx="15">
                  <c:v>Cantidad de reportes trimestrales de estadisticas areas sustantivas.</c:v>
                </c:pt>
                <c:pt idx="16">
                  <c:v>Cantidad de Autodiagnósticos realizados al año </c:v>
                </c:pt>
                <c:pt idx="18">
                  <c:v>Cantidad de plan de acción de cada convenio </c:v>
                </c:pt>
                <c:pt idx="19">
                  <c:v>Matriz de medición de alcance de cada convenio</c:v>
                </c:pt>
                <c:pt idx="20">
                  <c:v>Cantidad de acuerdos firmados con Instituciones homólogas</c:v>
                </c:pt>
                <c:pt idx="21">
                  <c:v>Cantidad de reuniones con organismos Bilaterales, Multilaterales e Instituciones homólogas al a ONDA  </c:v>
                </c:pt>
                <c:pt idx="22">
                  <c:v>Cantidad de acuerdo con FEDOCAMARAS.</c:v>
                </c:pt>
                <c:pt idx="23">
                  <c:v>Cantidad reporte de Acuerdos firmados </c:v>
                </c:pt>
                <c:pt idx="25">
                  <c:v>Cantidad de Podcast de ONDA  creado</c:v>
                </c:pt>
                <c:pt idx="26">
                  <c:v>Cantidad de notas de prensa realizadas</c:v>
                </c:pt>
                <c:pt idx="27">
                  <c:v>Cantidad de post en redes sociales</c:v>
                </c:pt>
                <c:pt idx="28">
                  <c:v> Informe estadísticas de canal de Youtube </c:v>
                </c:pt>
                <c:pt idx="29">
                  <c:v>Frecuencia de participación en conversa-torios.</c:v>
                </c:pt>
                <c:pt idx="30">
                  <c:v>Frecuencia en participación mesas tésnicas sectoriales.</c:v>
                </c:pt>
                <c:pt idx="31">
                  <c:v>Cantidad de lanzamiento revista sobre Derecho de Autor</c:v>
                </c:pt>
                <c:pt idx="33">
                  <c:v>Cantidd de registros del uso de los servicios del RAC.</c:v>
                </c:pt>
                <c:pt idx="34">
                  <c:v>Cantidad de Vistas Conciliatorias realizadas.</c:v>
                </c:pt>
                <c:pt idx="35">
                  <c:v>Cantidad de Asistencias  Jurídicas realizadas.</c:v>
                </c:pt>
                <c:pt idx="37">
                  <c:v>Cantidad de inserción de sujetos obliglados.</c:v>
                </c:pt>
                <c:pt idx="38">
                  <c:v>Cantidad de Inspecciones de parte y oficio.
</c:v>
                </c:pt>
                <c:pt idx="40">
                  <c:v>Cantidad de reunione de Sociedades de Gestión Colectiva Asistidas.</c:v>
                </c:pt>
                <c:pt idx="41">
                  <c:v>Cantidad fiscalización de Sociedades de Gestión Colectiva.</c:v>
                </c:pt>
                <c:pt idx="42">
                  <c:v>Creación de Calendario de cursos especia les para las sociedades de gestíón.</c:v>
                </c:pt>
                <c:pt idx="43">
                  <c:v>Cantidad de Informe de impacto de todas las acciones. </c:v>
                </c:pt>
                <c:pt idx="45">
                  <c:v>Porcentaje de validación del  Sistema de automatización de los registros obras artísticas, literarias y científicas.</c:v>
                </c:pt>
                <c:pt idx="46">
                  <c:v>Adquisición de equipamentos tecnológicos
</c:v>
                </c:pt>
                <c:pt idx="47">
                  <c:v>Porcentaje de solicitudes a TICs atendidas.</c:v>
                </c:pt>
                <c:pt idx="49">
                  <c:v>Porcentaje de Avance del Observatorio de la Ley de Desarrollo de Autor. </c:v>
                </c:pt>
                <c:pt idx="50">
                  <c:v>Servicios de Centro de Capacitación.
Año  2024: 84 actividades.</c:v>
                </c:pt>
                <c:pt idx="51">
                  <c:v>Cantidad de Personal Capacitado en acciones formativas.</c:v>
                </c:pt>
                <c:pt idx="52">
                  <c:v>Cantidad de instituciones impactadas.</c:v>
                </c:pt>
                <c:pt idx="53">
                  <c:v>Frecuencia de participación en Conversatorios.</c:v>
                </c:pt>
                <c:pt idx="54">
                  <c:v>Frecuencia de participación en mesas técnicas sectoriales</c:v>
                </c:pt>
                <c:pt idx="55">
                  <c:v>Cantidad de conversatorios a estudiantes de TICs, bellas artes, cine, música, artesanía, sector agrícola, entre otros. </c:v>
                </c:pt>
                <c:pt idx="56">
                  <c:v>Cantidad de servidores públicos</c:v>
                </c:pt>
                <c:pt idx="57">
                  <c:v>Cantidad de conversatorios en universidades.</c:v>
                </c:pt>
                <c:pt idx="58">
                  <c:v>Cantidad de informe </c:v>
                </c:pt>
                <c:pt idx="60">
                  <c:v>Realizar encuestas de satisfacción al cliente con foco en lograr el 95% de satisfacción.</c:v>
                </c:pt>
              </c:strCache>
            </c:strRef>
          </c:cat>
          <c:val>
            <c:numRef>
              <c:f>'[1]Matriz de datos'!$F$6:$F$66</c:f>
              <c:numCache>
                <c:formatCode>General</c:formatCode>
                <c:ptCount val="61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0.5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5">
                  <c:v>0</c:v>
                </c:pt>
                <c:pt idx="26">
                  <c:v>0.11764705882352941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3">
                  <c:v>1</c:v>
                </c:pt>
                <c:pt idx="34">
                  <c:v>0.75</c:v>
                </c:pt>
                <c:pt idx="35">
                  <c:v>0.95454545454545459</c:v>
                </c:pt>
                <c:pt idx="37">
                  <c:v>7.1428571428571425E-2</c:v>
                </c:pt>
                <c:pt idx="38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9">
                  <c:v>0</c:v>
                </c:pt>
                <c:pt idx="50">
                  <c:v>0.5714285714285714</c:v>
                </c:pt>
                <c:pt idx="51">
                  <c:v>1</c:v>
                </c:pt>
                <c:pt idx="52">
                  <c:v>1</c:v>
                </c:pt>
                <c:pt idx="53">
                  <c:v>0.5</c:v>
                </c:pt>
                <c:pt idx="54">
                  <c:v>1</c:v>
                </c:pt>
                <c:pt idx="55">
                  <c:v>1</c:v>
                </c:pt>
                <c:pt idx="56">
                  <c:v>0.37234042553191488</c:v>
                </c:pt>
                <c:pt idx="57">
                  <c:v>1</c:v>
                </c:pt>
                <c:pt idx="58">
                  <c:v>1</c:v>
                </c:pt>
                <c:pt idx="6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52-4AC0-B52A-A241D230B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861000"/>
        <c:axId val="334865680"/>
      </c:barChart>
      <c:catAx>
        <c:axId val="334861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4865680"/>
        <c:crosses val="autoZero"/>
        <c:auto val="1"/>
        <c:lblAlgn val="ctr"/>
        <c:lblOffset val="100"/>
        <c:noMultiLvlLbl val="0"/>
      </c:catAx>
      <c:valAx>
        <c:axId val="334865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4861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571501</xdr:colOff>
      <xdr:row>60</xdr:row>
      <xdr:rowOff>149754</xdr:rowOff>
    </xdr:from>
    <xdr:to>
      <xdr:col>6</xdr:col>
      <xdr:colOff>530678</xdr:colOff>
      <xdr:row>87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381000</xdr:colOff>
      <xdr:row>60</xdr:row>
      <xdr:rowOff>154782</xdr:rowOff>
    </xdr:from>
    <xdr:to>
      <xdr:col>14</xdr:col>
      <xdr:colOff>190500</xdr:colOff>
      <xdr:row>81</xdr:row>
      <xdr:rowOff>158750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734786</xdr:colOff>
      <xdr:row>56</xdr:row>
      <xdr:rowOff>10583</xdr:rowOff>
    </xdr:from>
    <xdr:to>
      <xdr:col>23</xdr:col>
      <xdr:colOff>359834</xdr:colOff>
      <xdr:row>106</xdr:row>
      <xdr:rowOff>127000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321469</xdr:colOff>
      <xdr:row>1</xdr:row>
      <xdr:rowOff>83344</xdr:rowOff>
    </xdr:from>
    <xdr:to>
      <xdr:col>2</xdr:col>
      <xdr:colOff>811213</xdr:colOff>
      <xdr:row>4</xdr:row>
      <xdr:rowOff>111919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C6A6C8-8030-8AD9-440D-BF6255CEC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220027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27780</xdr:colOff>
      <xdr:row>50</xdr:row>
      <xdr:rowOff>11906</xdr:rowOff>
    </xdr:from>
    <xdr:to>
      <xdr:col>5</xdr:col>
      <xdr:colOff>1190625</xdr:colOff>
      <xdr:row>70</xdr:row>
      <xdr:rowOff>170656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5597C8-DEA8-445A-B9BC-E83BAD9B6E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6</xdr:col>
      <xdr:colOff>11906</xdr:colOff>
      <xdr:row>47</xdr:row>
      <xdr:rowOff>40745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9B3D1D0-572B-48AE-9B8C-8802CF47EC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152</xdr:row>
      <xdr:rowOff>23812</xdr:rowOff>
    </xdr:from>
    <xdr:to>
      <xdr:col>5</xdr:col>
      <xdr:colOff>1440656</xdr:colOff>
      <xdr:row>202</xdr:row>
      <xdr:rowOff>92605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681B5CE0-EB19-4D4E-B026-76468063D7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endy.delossantos\Desktop\4to.%20Trimestre\Matriz%20de%20datos%20y%20gr&#225;ficos%204to.%20trimestre%202024..xlsx" TargetMode="External"/><Relationship Id="rId1" Type="http://schemas.openxmlformats.org/officeDocument/2006/relationships/externalLinkPath" Target="Matriz%20de%20datos%20y%20gr&#225;ficos%204to.%20trimestre%20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triz de datos"/>
      <sheetName val="Informe de Seguimiento"/>
    </sheetNames>
    <sheetDataSet>
      <sheetData sheetId="0">
        <row r="6">
          <cell r="C6" t="str">
            <v>Unidad</v>
          </cell>
          <cell r="F6">
            <v>1</v>
          </cell>
        </row>
        <row r="7">
          <cell r="C7" t="str">
            <v>Unidad</v>
          </cell>
          <cell r="F7">
            <v>1</v>
          </cell>
        </row>
        <row r="8">
          <cell r="C8" t="str">
            <v>Cantidad de estudiantes impactados en el programa</v>
          </cell>
          <cell r="F8">
            <v>0</v>
          </cell>
        </row>
        <row r="9">
          <cell r="C9" t="str">
            <v>Unidad</v>
          </cell>
          <cell r="F9">
            <v>0</v>
          </cell>
        </row>
        <row r="10">
          <cell r="C10" t="str">
            <v>Entrega de Plan de Suplencia de Personal, Pasantías y de Carrera Administrativa</v>
          </cell>
          <cell r="F10">
            <v>1</v>
          </cell>
        </row>
        <row r="11">
          <cell r="C11" t="str">
            <v xml:space="preserve">Aprobación de empleados de Carrera Administrativa </v>
          </cell>
          <cell r="F11">
            <v>0.5</v>
          </cell>
        </row>
        <row r="12">
          <cell r="C12" t="str">
            <v>Cantidad de informes presentados</v>
          </cell>
          <cell r="F12">
            <v>1</v>
          </cell>
        </row>
        <row r="13">
          <cell r="C13" t="str">
            <v>Porcentaje  de empleados por Grupo Ocupacional capacitados.</v>
          </cell>
          <cell r="F13">
            <v>1</v>
          </cell>
        </row>
        <row r="14">
          <cell r="C14" t="str">
            <v>Cantidad de actividades de integración.</v>
          </cell>
          <cell r="F14">
            <v>1</v>
          </cell>
        </row>
        <row r="15">
          <cell r="C15" t="str">
            <v>Cantidad de Informe de Evaluación de Desempeños anual</v>
          </cell>
          <cell r="F15">
            <v>1</v>
          </cell>
        </row>
        <row r="17">
          <cell r="C17" t="str">
            <v xml:space="preserve">Cantidad de informe de seguimiento del combate a la Piratería </v>
          </cell>
          <cell r="F17">
            <v>1</v>
          </cell>
        </row>
        <row r="18">
          <cell r="C18" t="str">
            <v>Cantidad de informe de seguimiento de Plan Operativo Anual.</v>
          </cell>
          <cell r="F18">
            <v>1</v>
          </cell>
        </row>
        <row r="19">
          <cell r="C19" t="str">
            <v xml:space="preserve">Cantidad de informes de ejecución de planes de mejora al año.
</v>
          </cell>
          <cell r="F19">
            <v>1</v>
          </cell>
        </row>
        <row r="20">
          <cell r="C20" t="str">
            <v>Cantidad de Memoria anual Institucioanal, elaborada.</v>
          </cell>
          <cell r="F20">
            <v>1</v>
          </cell>
        </row>
        <row r="21">
          <cell r="C21" t="str">
            <v>Cantidad de reportes trimestrales de estadisticas areas sustantivas.</v>
          </cell>
          <cell r="F21">
            <v>1</v>
          </cell>
        </row>
        <row r="22">
          <cell r="C22" t="str">
            <v xml:space="preserve">Cantidad de Autodiagnósticos realizados al año </v>
          </cell>
          <cell r="F22">
            <v>1</v>
          </cell>
        </row>
        <row r="24">
          <cell r="C24" t="str">
            <v xml:space="preserve">Cantidad de plan de acción de cada convenio </v>
          </cell>
          <cell r="F24">
            <v>1</v>
          </cell>
        </row>
        <row r="25">
          <cell r="C25" t="str">
            <v>Matriz de medición de alcance de cada convenio</v>
          </cell>
          <cell r="F25">
            <v>1</v>
          </cell>
        </row>
        <row r="26">
          <cell r="C26" t="str">
            <v>Cantidad de acuerdos firmados con Instituciones homólogas</v>
          </cell>
          <cell r="F26">
            <v>1</v>
          </cell>
        </row>
        <row r="27">
          <cell r="C27" t="str">
            <v xml:space="preserve">Cantidad de reuniones con organismos Bilaterales, Multilaterales e Instituciones homólogas al a ONDA  </v>
          </cell>
          <cell r="F27">
            <v>1</v>
          </cell>
        </row>
        <row r="28">
          <cell r="C28" t="str">
            <v>Cantidad de acuerdo con FEDOCAMARAS.</v>
          </cell>
          <cell r="F28">
            <v>1</v>
          </cell>
        </row>
        <row r="29">
          <cell r="C29" t="str">
            <v xml:space="preserve">Cantidad reporte de Acuerdos firmados </v>
          </cell>
          <cell r="F29">
            <v>1</v>
          </cell>
        </row>
        <row r="31">
          <cell r="C31" t="str">
            <v>Cantidad de Podcast de ONDA  creado</v>
          </cell>
          <cell r="F31">
            <v>0</v>
          </cell>
        </row>
        <row r="32">
          <cell r="C32" t="str">
            <v>Cantidad de notas de prensa realizadas</v>
          </cell>
          <cell r="F32">
            <v>0.11764705882352941</v>
          </cell>
        </row>
        <row r="33">
          <cell r="C33" t="str">
            <v>Cantidad de post en redes sociales</v>
          </cell>
          <cell r="F33">
            <v>1</v>
          </cell>
        </row>
        <row r="34">
          <cell r="C34" t="str">
            <v xml:space="preserve"> Informe estadísticas de canal de Youtube </v>
          </cell>
          <cell r="F34">
            <v>1</v>
          </cell>
        </row>
        <row r="35">
          <cell r="C35" t="str">
            <v>Frecuencia de participación en conversa-torios.</v>
          </cell>
          <cell r="F35">
            <v>1</v>
          </cell>
        </row>
        <row r="36">
          <cell r="C36" t="str">
            <v>Frecuencia en participación mesas tésnicas sectoriales.</v>
          </cell>
          <cell r="F36">
            <v>1</v>
          </cell>
        </row>
        <row r="37">
          <cell r="C37" t="str">
            <v>Cantidad de lanzamiento revista sobre Derecho de Autor</v>
          </cell>
          <cell r="F37">
            <v>1</v>
          </cell>
        </row>
        <row r="39">
          <cell r="C39" t="str">
            <v>Cantidd de registros del uso de los servicios del RAC.</v>
          </cell>
          <cell r="F39">
            <v>1</v>
          </cell>
        </row>
        <row r="40">
          <cell r="C40" t="str">
            <v>Cantidad de Vistas Conciliatorias realizadas.</v>
          </cell>
          <cell r="F40">
            <v>0.75</v>
          </cell>
        </row>
        <row r="41">
          <cell r="C41" t="str">
            <v>Cantidad de Asistencias  Jurídicas realizadas.</v>
          </cell>
          <cell r="F41">
            <v>0.95454545454545459</v>
          </cell>
        </row>
        <row r="43">
          <cell r="C43" t="str">
            <v>Cantidad de inserción de sujetos obliglados.</v>
          </cell>
          <cell r="F43">
            <v>7.1428571428571425E-2</v>
          </cell>
        </row>
        <row r="44">
          <cell r="C44" t="str">
            <v xml:space="preserve">Cantidad de Inspecciones de parte y oficio.
</v>
          </cell>
          <cell r="F44">
            <v>1</v>
          </cell>
        </row>
        <row r="46">
          <cell r="C46" t="str">
            <v>Cantidad de reunione de Sociedades de Gestión Colectiva Asistidas.</v>
          </cell>
          <cell r="F46">
            <v>1</v>
          </cell>
        </row>
        <row r="47">
          <cell r="C47" t="str">
            <v>Cantidad fiscalización de Sociedades de Gestión Colectiva.</v>
          </cell>
          <cell r="F47">
            <v>0</v>
          </cell>
        </row>
        <row r="48">
          <cell r="C48" t="str">
            <v>Creación de Calendario de cursos especia les para las sociedades de gestíón.</v>
          </cell>
          <cell r="F48">
            <v>1</v>
          </cell>
        </row>
        <row r="49">
          <cell r="C49" t="str">
            <v xml:space="preserve">Cantidad de Informe de impacto de todas las acciones. </v>
          </cell>
          <cell r="F49">
            <v>1</v>
          </cell>
        </row>
        <row r="51">
          <cell r="C51" t="str">
            <v>Porcentaje de validación del  Sistema de automatización de los registros obras artísticas, literarias y científicas.</v>
          </cell>
          <cell r="F51">
            <v>1</v>
          </cell>
        </row>
        <row r="52">
          <cell r="C52" t="str">
            <v xml:space="preserve">Adquisición de equipamentos tecnológicos
</v>
          </cell>
          <cell r="F52">
            <v>1</v>
          </cell>
        </row>
        <row r="53">
          <cell r="C53" t="str">
            <v>Porcentaje de solicitudes a TICs atendidas.</v>
          </cell>
          <cell r="F53">
            <v>1</v>
          </cell>
        </row>
        <row r="55">
          <cell r="C55" t="str">
            <v xml:space="preserve">Porcentaje de Avance del Observatorio de la Ley de Desarrollo de Autor. </v>
          </cell>
          <cell r="F55">
            <v>0</v>
          </cell>
        </row>
        <row r="56">
          <cell r="C56" t="str">
            <v>Servicios de Centro de Capacitación.
Año  2024: 84 actividades.</v>
          </cell>
          <cell r="F56">
            <v>0.5714285714285714</v>
          </cell>
        </row>
        <row r="57">
          <cell r="C57" t="str">
            <v>Cantidad de Personal Capacitado en acciones formativas.</v>
          </cell>
          <cell r="F57">
            <v>1</v>
          </cell>
        </row>
        <row r="58">
          <cell r="C58" t="str">
            <v>Cantidad de instituciones impactadas.</v>
          </cell>
          <cell r="F58">
            <v>1</v>
          </cell>
        </row>
        <row r="59">
          <cell r="C59" t="str">
            <v>Frecuencia de participación en Conversatorios.</v>
          </cell>
          <cell r="F59">
            <v>0.5</v>
          </cell>
        </row>
        <row r="60">
          <cell r="C60" t="str">
            <v>Frecuencia de participación en mesas técnicas sectoriales</v>
          </cell>
          <cell r="F60">
            <v>1</v>
          </cell>
        </row>
        <row r="61">
          <cell r="C61" t="str">
            <v xml:space="preserve">Cantidad de conversatorios a estudiantes de TICs, bellas artes, cine, música, artesanía, sector agrícola, entre otros. </v>
          </cell>
          <cell r="F61">
            <v>1</v>
          </cell>
        </row>
        <row r="62">
          <cell r="C62" t="str">
            <v>Cantidad de servidores públicos</v>
          </cell>
          <cell r="F62">
            <v>0.37234042553191488</v>
          </cell>
        </row>
        <row r="63">
          <cell r="C63" t="str">
            <v>Cantidad de conversatorios en universidades.</v>
          </cell>
          <cell r="F63">
            <v>1</v>
          </cell>
        </row>
        <row r="64">
          <cell r="C64" t="str">
            <v xml:space="preserve">Cantidad de informe </v>
          </cell>
          <cell r="F64">
            <v>1</v>
          </cell>
        </row>
        <row r="66">
          <cell r="C66" t="str">
            <v>Realizar encuestas de satisfacción al cliente con foco en lograr el 95% de satisfacción.</v>
          </cell>
          <cell r="F66">
            <v>1</v>
          </cell>
        </row>
        <row r="71">
          <cell r="B71" t="str">
            <v>Metas programadas</v>
          </cell>
          <cell r="C71">
            <v>52</v>
          </cell>
        </row>
        <row r="72">
          <cell r="B72" t="str">
            <v>Metas ejecutadas</v>
          </cell>
          <cell r="C72">
            <v>47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2B74B-FCA4-4199-863C-EA8C771BE581}">
  <dimension ref="A1:R58"/>
  <sheetViews>
    <sheetView topLeftCell="A49" zoomScale="70" zoomScaleNormal="70" workbookViewId="0">
      <selection activeCell="G58" sqref="G58"/>
    </sheetView>
  </sheetViews>
  <sheetFormatPr baseColWidth="10" defaultRowHeight="15"/>
  <cols>
    <col min="2" max="2" width="31.140625" customWidth="1"/>
    <col min="3" max="3" width="21.28515625" customWidth="1"/>
    <col min="4" max="4" width="18.85546875" customWidth="1"/>
    <col min="5" max="5" width="17.42578125" customWidth="1"/>
    <col min="6" max="6" width="18.7109375" style="10" customWidth="1"/>
    <col min="7" max="7" width="54.140625" customWidth="1"/>
    <col min="15" max="15" width="31.85546875" customWidth="1"/>
    <col min="18" max="18" width="11.42578125" customWidth="1"/>
    <col min="19" max="19" width="18.28515625" customWidth="1"/>
    <col min="23" max="23" width="5.5703125" customWidth="1"/>
  </cols>
  <sheetData>
    <row r="1" spans="1:18" ht="15" customHeight="1">
      <c r="A1" s="115" t="s">
        <v>59</v>
      </c>
      <c r="B1" s="115"/>
      <c r="C1" s="115"/>
      <c r="D1" s="115"/>
      <c r="E1" s="115"/>
      <c r="F1" s="116"/>
      <c r="O1" t="s">
        <v>28</v>
      </c>
      <c r="P1" t="s">
        <v>13</v>
      </c>
      <c r="Q1">
        <v>26</v>
      </c>
      <c r="R1" s="24">
        <f>+Q1/Q4</f>
        <v>0.66666666666666663</v>
      </c>
    </row>
    <row r="2" spans="1:18" ht="15" customHeight="1">
      <c r="A2" s="117"/>
      <c r="B2" s="117"/>
      <c r="C2" s="117"/>
      <c r="D2" s="117"/>
      <c r="E2" s="117"/>
      <c r="F2" s="118"/>
      <c r="O2" t="s">
        <v>30</v>
      </c>
      <c r="P2" s="25" t="s">
        <v>27</v>
      </c>
      <c r="Q2">
        <v>6</v>
      </c>
      <c r="R2" s="24">
        <f>+Q2/Q4</f>
        <v>0.15384615384615385</v>
      </c>
    </row>
    <row r="3" spans="1:18" ht="26.25" customHeight="1">
      <c r="A3" s="119"/>
      <c r="B3" s="119"/>
      <c r="C3" s="119"/>
      <c r="D3" s="119"/>
      <c r="E3" s="119"/>
      <c r="F3" s="120"/>
      <c r="O3" t="s">
        <v>29</v>
      </c>
      <c r="P3" s="2">
        <v>0</v>
      </c>
      <c r="Q3">
        <v>7</v>
      </c>
      <c r="R3" s="24">
        <f>+Q3/Q4</f>
        <v>0.17948717948717949</v>
      </c>
    </row>
    <row r="4" spans="1:18" ht="46.5" customHeight="1">
      <c r="A4" s="54" t="s">
        <v>25</v>
      </c>
      <c r="B4" s="5" t="s">
        <v>0</v>
      </c>
      <c r="C4" s="6" t="s">
        <v>1</v>
      </c>
      <c r="D4" s="6" t="s">
        <v>3</v>
      </c>
      <c r="E4" s="6" t="s">
        <v>5</v>
      </c>
      <c r="F4" s="8" t="s">
        <v>2</v>
      </c>
      <c r="O4" t="s">
        <v>56</v>
      </c>
      <c r="Q4">
        <f>SUM(Q1:Q3)</f>
        <v>39</v>
      </c>
      <c r="R4" s="23">
        <f>SUM(R1:R3)</f>
        <v>1</v>
      </c>
    </row>
    <row r="5" spans="1:18" ht="21" customHeight="1">
      <c r="A5" s="124"/>
      <c r="B5" s="124"/>
      <c r="C5" s="124"/>
      <c r="D5" s="124"/>
      <c r="E5" s="124"/>
      <c r="F5" s="125"/>
      <c r="J5" s="23"/>
    </row>
    <row r="6" spans="1:18" ht="62.25" customHeight="1">
      <c r="A6" s="43">
        <v>1</v>
      </c>
      <c r="B6" s="30" t="s">
        <v>91</v>
      </c>
      <c r="C6" s="19" t="s">
        <v>68</v>
      </c>
      <c r="D6" s="31">
        <v>0.05</v>
      </c>
      <c r="E6" s="31">
        <v>0.6</v>
      </c>
      <c r="F6" s="48">
        <v>1</v>
      </c>
      <c r="H6" s="23"/>
      <c r="O6" s="26" t="s">
        <v>57</v>
      </c>
      <c r="P6" s="23">
        <f>+F53</f>
        <v>0.82051282051282048</v>
      </c>
      <c r="Q6" s="23">
        <f>1-P6</f>
        <v>0.17948717948717952</v>
      </c>
    </row>
    <row r="7" spans="1:18" ht="52.5" customHeight="1">
      <c r="A7" s="43">
        <f t="shared" ref="A7:A8" si="0">1+A6</f>
        <v>2</v>
      </c>
      <c r="B7" s="30" t="s">
        <v>69</v>
      </c>
      <c r="C7" s="19" t="s">
        <v>39</v>
      </c>
      <c r="D7" s="28">
        <v>3</v>
      </c>
      <c r="E7" s="28">
        <v>0</v>
      </c>
      <c r="F7" s="48">
        <f>+E7/D7</f>
        <v>0</v>
      </c>
      <c r="G7" s="14"/>
      <c r="H7" s="23"/>
    </row>
    <row r="8" spans="1:18" ht="51" customHeight="1">
      <c r="A8" s="43">
        <f t="shared" si="0"/>
        <v>3</v>
      </c>
      <c r="B8" s="19" t="s">
        <v>70</v>
      </c>
      <c r="C8" s="19" t="s">
        <v>40</v>
      </c>
      <c r="D8" s="28">
        <v>1</v>
      </c>
      <c r="E8" s="28">
        <v>0</v>
      </c>
      <c r="F8" s="48">
        <f>+E8/D8</f>
        <v>0</v>
      </c>
      <c r="G8" s="14"/>
      <c r="H8" s="23"/>
    </row>
    <row r="9" spans="1:18" ht="73.5" customHeight="1">
      <c r="A9" s="43">
        <f t="shared" ref="A9:A11" si="1">1+A8</f>
        <v>4</v>
      </c>
      <c r="B9" s="19" t="s">
        <v>41</v>
      </c>
      <c r="C9" s="19" t="s">
        <v>42</v>
      </c>
      <c r="D9" s="28">
        <v>1</v>
      </c>
      <c r="E9" s="28">
        <v>0</v>
      </c>
      <c r="F9" s="48">
        <v>0</v>
      </c>
      <c r="G9" s="14"/>
      <c r="H9" s="23"/>
    </row>
    <row r="10" spans="1:18" ht="45">
      <c r="A10" s="43">
        <f t="shared" si="1"/>
        <v>5</v>
      </c>
      <c r="B10" s="19" t="s">
        <v>71</v>
      </c>
      <c r="C10" s="19" t="s">
        <v>43</v>
      </c>
      <c r="D10" s="28">
        <v>1</v>
      </c>
      <c r="E10" s="28">
        <v>1</v>
      </c>
      <c r="F10" s="48">
        <v>1</v>
      </c>
      <c r="G10" s="14"/>
      <c r="H10" s="23"/>
    </row>
    <row r="11" spans="1:18" ht="45">
      <c r="A11" s="43">
        <f t="shared" si="1"/>
        <v>6</v>
      </c>
      <c r="B11" s="16" t="s">
        <v>72</v>
      </c>
      <c r="C11" s="16" t="s">
        <v>73</v>
      </c>
      <c r="D11" s="48">
        <v>0.04</v>
      </c>
      <c r="E11" s="48">
        <v>0.12</v>
      </c>
      <c r="F11" s="48">
        <v>1</v>
      </c>
      <c r="G11" s="14"/>
      <c r="H11" s="23"/>
    </row>
    <row r="12" spans="1:18" ht="30">
      <c r="A12" s="43">
        <f>1+A11</f>
        <v>7</v>
      </c>
      <c r="B12" s="32" t="s">
        <v>44</v>
      </c>
      <c r="C12" s="19" t="s">
        <v>45</v>
      </c>
      <c r="D12" s="28">
        <v>1</v>
      </c>
      <c r="E12" s="28">
        <v>0</v>
      </c>
      <c r="F12" s="48">
        <v>0</v>
      </c>
      <c r="G12" s="14"/>
      <c r="H12" s="23"/>
    </row>
    <row r="13" spans="1:18" ht="22.5" customHeight="1">
      <c r="A13" s="46"/>
      <c r="B13" s="123" t="s">
        <v>6</v>
      </c>
      <c r="C13" s="124"/>
      <c r="D13" s="124"/>
      <c r="E13" s="124"/>
      <c r="F13" s="125"/>
      <c r="H13" s="23"/>
    </row>
    <row r="14" spans="1:18" ht="63" customHeight="1">
      <c r="A14" s="43">
        <f>1+A12</f>
        <v>8</v>
      </c>
      <c r="B14" s="30" t="s">
        <v>60</v>
      </c>
      <c r="C14" s="19" t="s">
        <v>66</v>
      </c>
      <c r="D14" s="3">
        <v>3</v>
      </c>
      <c r="E14" s="3">
        <v>3</v>
      </c>
      <c r="F14" s="29">
        <v>1</v>
      </c>
      <c r="H14" s="23"/>
    </row>
    <row r="15" spans="1:18" ht="63" customHeight="1">
      <c r="A15" s="43">
        <f>+A14+1</f>
        <v>9</v>
      </c>
      <c r="B15" s="30" t="s">
        <v>63</v>
      </c>
      <c r="C15" s="19" t="s">
        <v>93</v>
      </c>
      <c r="D15" s="3">
        <v>1</v>
      </c>
      <c r="E15" s="3">
        <v>1</v>
      </c>
      <c r="F15" s="29">
        <v>1</v>
      </c>
      <c r="H15" s="23"/>
    </row>
    <row r="16" spans="1:18" ht="60">
      <c r="A16" s="43">
        <f t="shared" ref="A16:A19" si="2">+A15+1</f>
        <v>10</v>
      </c>
      <c r="B16" s="19" t="s">
        <v>46</v>
      </c>
      <c r="C16" s="19" t="s">
        <v>47</v>
      </c>
      <c r="D16" s="3">
        <v>1</v>
      </c>
      <c r="E16" s="28">
        <v>1</v>
      </c>
      <c r="F16" s="33">
        <v>1</v>
      </c>
      <c r="H16" s="23"/>
    </row>
    <row r="17" spans="1:8" ht="49.5" customHeight="1">
      <c r="A17" s="43">
        <f t="shared" si="2"/>
        <v>11</v>
      </c>
      <c r="B17" s="17" t="s">
        <v>92</v>
      </c>
      <c r="C17" s="17" t="s">
        <v>64</v>
      </c>
      <c r="D17" s="34">
        <v>1</v>
      </c>
      <c r="E17" s="34">
        <v>3</v>
      </c>
      <c r="F17" s="35">
        <v>1</v>
      </c>
      <c r="G17" s="14"/>
      <c r="H17" s="23"/>
    </row>
    <row r="18" spans="1:8" ht="49.5" customHeight="1">
      <c r="A18" s="43">
        <f t="shared" si="2"/>
        <v>12</v>
      </c>
      <c r="B18" s="30" t="s">
        <v>61</v>
      </c>
      <c r="C18" s="19" t="s">
        <v>62</v>
      </c>
      <c r="D18" s="49">
        <v>1</v>
      </c>
      <c r="E18" s="34">
        <v>1</v>
      </c>
      <c r="F18" s="50">
        <f>+D18/1</f>
        <v>1</v>
      </c>
      <c r="G18" s="14"/>
      <c r="H18" s="23"/>
    </row>
    <row r="19" spans="1:8" ht="126" customHeight="1">
      <c r="A19" s="43">
        <f t="shared" si="2"/>
        <v>13</v>
      </c>
      <c r="B19" s="17" t="s">
        <v>65</v>
      </c>
      <c r="C19" s="18" t="s">
        <v>22</v>
      </c>
      <c r="D19" s="36">
        <v>3</v>
      </c>
      <c r="E19" s="37">
        <v>3</v>
      </c>
      <c r="F19" s="38">
        <v>1</v>
      </c>
      <c r="G19" s="14"/>
      <c r="H19" s="23"/>
    </row>
    <row r="20" spans="1:8" ht="22.5" customHeight="1">
      <c r="A20" s="121"/>
      <c r="B20" s="121"/>
      <c r="C20" s="121"/>
      <c r="D20" s="121"/>
      <c r="E20" s="121"/>
      <c r="F20" s="122"/>
      <c r="H20" s="23"/>
    </row>
    <row r="21" spans="1:8" ht="60">
      <c r="A21" s="47">
        <f>1+A19</f>
        <v>14</v>
      </c>
      <c r="B21" s="16" t="s">
        <v>84</v>
      </c>
      <c r="C21" s="16" t="s">
        <v>94</v>
      </c>
      <c r="D21" s="37">
        <v>68</v>
      </c>
      <c r="E21" s="37">
        <v>5</v>
      </c>
      <c r="F21" s="53">
        <f>+E21/D21</f>
        <v>7.3529411764705885E-2</v>
      </c>
      <c r="H21" s="23"/>
    </row>
    <row r="22" spans="1:8" ht="90">
      <c r="A22" s="47">
        <f>1+A21</f>
        <v>15</v>
      </c>
      <c r="B22" s="16" t="s">
        <v>85</v>
      </c>
      <c r="C22" s="16" t="s">
        <v>86</v>
      </c>
      <c r="D22" s="37">
        <v>14</v>
      </c>
      <c r="E22" s="37">
        <v>19</v>
      </c>
      <c r="F22" s="53">
        <v>1</v>
      </c>
      <c r="G22" s="14"/>
      <c r="H22" s="23"/>
    </row>
    <row r="23" spans="1:8" ht="75">
      <c r="A23" s="47">
        <f t="shared" ref="A23:A24" si="3">1+A22</f>
        <v>16</v>
      </c>
      <c r="B23" s="16" t="s">
        <v>87</v>
      </c>
      <c r="C23" s="16" t="s">
        <v>90</v>
      </c>
      <c r="D23" s="37">
        <v>5</v>
      </c>
      <c r="E23" s="37">
        <v>4</v>
      </c>
      <c r="F23" s="53">
        <f>+E23/D23</f>
        <v>0.8</v>
      </c>
      <c r="G23" s="14"/>
      <c r="H23" s="23"/>
    </row>
    <row r="24" spans="1:8" ht="45">
      <c r="A24" s="47">
        <f t="shared" si="3"/>
        <v>17</v>
      </c>
      <c r="B24" s="16" t="s">
        <v>88</v>
      </c>
      <c r="C24" s="16" t="s">
        <v>89</v>
      </c>
      <c r="D24" s="37">
        <v>1</v>
      </c>
      <c r="E24" s="37">
        <v>0</v>
      </c>
      <c r="F24" s="53">
        <f>+E24/D24</f>
        <v>0</v>
      </c>
      <c r="G24" s="14"/>
      <c r="H24" s="23"/>
    </row>
    <row r="25" spans="1:8" ht="27" customHeight="1">
      <c r="A25" s="109"/>
      <c r="B25" s="109"/>
      <c r="C25" s="109"/>
      <c r="D25" s="109"/>
      <c r="E25" s="109"/>
      <c r="F25" s="110"/>
      <c r="H25" s="23"/>
    </row>
    <row r="26" spans="1:8" ht="99.75" customHeight="1">
      <c r="A26" s="3">
        <f>1+A24</f>
        <v>18</v>
      </c>
      <c r="B26" s="12" t="s">
        <v>7</v>
      </c>
      <c r="C26" s="12" t="s">
        <v>48</v>
      </c>
      <c r="D26" s="3">
        <v>13</v>
      </c>
      <c r="E26" s="3">
        <v>12</v>
      </c>
      <c r="F26" s="31">
        <f>+E26/D26</f>
        <v>0.92307692307692313</v>
      </c>
      <c r="H26" s="23"/>
    </row>
    <row r="27" spans="1:8" ht="60" customHeight="1">
      <c r="A27" s="3">
        <f>1+A26</f>
        <v>19</v>
      </c>
      <c r="B27" s="16" t="s">
        <v>34</v>
      </c>
      <c r="C27" s="16" t="s">
        <v>14</v>
      </c>
      <c r="D27" s="3">
        <v>35</v>
      </c>
      <c r="E27" s="3">
        <v>16</v>
      </c>
      <c r="F27" s="31">
        <f>+E27/D27</f>
        <v>0.45714285714285713</v>
      </c>
      <c r="H27" s="23"/>
    </row>
    <row r="28" spans="1:8" ht="24" customHeight="1">
      <c r="A28" s="109"/>
      <c r="B28" s="109"/>
      <c r="C28" s="109"/>
      <c r="D28" s="109"/>
      <c r="E28" s="109"/>
      <c r="F28" s="110"/>
      <c r="H28" s="23"/>
    </row>
    <row r="29" spans="1:8" ht="76.5" customHeight="1">
      <c r="A29" s="3">
        <f>1+A27</f>
        <v>20</v>
      </c>
      <c r="B29" s="18" t="s">
        <v>49</v>
      </c>
      <c r="C29" s="39" t="s">
        <v>50</v>
      </c>
      <c r="D29" s="3">
        <v>28</v>
      </c>
      <c r="E29" s="3">
        <v>16</v>
      </c>
      <c r="F29" s="31">
        <f>+E29/D29</f>
        <v>0.5714285714285714</v>
      </c>
      <c r="H29" s="23"/>
    </row>
    <row r="30" spans="1:8" ht="81.75" customHeight="1">
      <c r="A30" s="3">
        <f>1+A29</f>
        <v>21</v>
      </c>
      <c r="B30" s="19" t="s">
        <v>67</v>
      </c>
      <c r="C30" s="40" t="s">
        <v>12</v>
      </c>
      <c r="D30" s="3">
        <v>27</v>
      </c>
      <c r="E30" s="3">
        <v>26</v>
      </c>
      <c r="F30" s="31">
        <f>+E30/D30</f>
        <v>0.96296296296296291</v>
      </c>
      <c r="H30" s="23"/>
    </row>
    <row r="31" spans="1:8" ht="27" customHeight="1">
      <c r="A31" s="109"/>
      <c r="B31" s="109"/>
      <c r="C31" s="109"/>
      <c r="D31" s="109"/>
      <c r="E31" s="109"/>
      <c r="F31" s="110"/>
      <c r="H31" s="23"/>
    </row>
    <row r="32" spans="1:8" ht="60">
      <c r="A32" s="3">
        <f>1+A30</f>
        <v>22</v>
      </c>
      <c r="B32" s="18" t="s">
        <v>15</v>
      </c>
      <c r="C32" s="18" t="s">
        <v>23</v>
      </c>
      <c r="D32" s="3">
        <v>2</v>
      </c>
      <c r="E32" s="3">
        <v>3</v>
      </c>
      <c r="F32" s="31">
        <v>1</v>
      </c>
      <c r="G32" s="15"/>
      <c r="H32" s="23"/>
    </row>
    <row r="33" spans="1:8" ht="71.25" customHeight="1">
      <c r="A33" s="3">
        <f>1+A32</f>
        <v>23</v>
      </c>
      <c r="B33" s="18" t="s">
        <v>35</v>
      </c>
      <c r="C33" s="18" t="s">
        <v>74</v>
      </c>
      <c r="D33" s="3">
        <v>2</v>
      </c>
      <c r="E33" s="3">
        <v>2</v>
      </c>
      <c r="F33" s="31">
        <v>1</v>
      </c>
      <c r="G33" s="14"/>
      <c r="H33" s="23"/>
    </row>
    <row r="34" spans="1:8" ht="45">
      <c r="A34" s="3">
        <f t="shared" ref="A34:A35" si="4">1+A33</f>
        <v>24</v>
      </c>
      <c r="B34" s="18" t="s">
        <v>51</v>
      </c>
      <c r="C34" s="18" t="s">
        <v>37</v>
      </c>
      <c r="D34" s="3">
        <v>2</v>
      </c>
      <c r="E34" s="3">
        <v>5</v>
      </c>
      <c r="F34" s="31">
        <v>1</v>
      </c>
      <c r="H34" s="23"/>
    </row>
    <row r="35" spans="1:8" ht="75">
      <c r="A35" s="3">
        <f t="shared" si="4"/>
        <v>25</v>
      </c>
      <c r="B35" s="19" t="s">
        <v>16</v>
      </c>
      <c r="C35" s="19" t="s">
        <v>36</v>
      </c>
      <c r="D35" s="3">
        <v>1</v>
      </c>
      <c r="E35" s="3">
        <v>1</v>
      </c>
      <c r="F35" s="31">
        <f>+D35/E35</f>
        <v>1</v>
      </c>
      <c r="H35" s="23"/>
    </row>
    <row r="36" spans="1:8" ht="45">
      <c r="A36" s="3">
        <f t="shared" ref="A36" si="5">1+A35</f>
        <v>26</v>
      </c>
      <c r="B36" s="16" t="s">
        <v>52</v>
      </c>
      <c r="C36" s="18" t="s">
        <v>53</v>
      </c>
      <c r="D36" s="3">
        <v>2</v>
      </c>
      <c r="E36" s="3">
        <v>5</v>
      </c>
      <c r="F36" s="31">
        <v>1</v>
      </c>
      <c r="H36" s="23"/>
    </row>
    <row r="37" spans="1:8" ht="60">
      <c r="A37" s="3">
        <f t="shared" ref="A37" si="6">1+A36</f>
        <v>27</v>
      </c>
      <c r="B37" s="16" t="s">
        <v>24</v>
      </c>
      <c r="C37" s="16" t="s">
        <v>17</v>
      </c>
      <c r="D37" s="3">
        <v>1</v>
      </c>
      <c r="E37" s="3">
        <v>1</v>
      </c>
      <c r="F37" s="31">
        <v>1</v>
      </c>
      <c r="H37" s="23"/>
    </row>
    <row r="38" spans="1:8" ht="23.25" customHeight="1">
      <c r="A38" s="109"/>
      <c r="B38" s="109"/>
      <c r="C38" s="109"/>
      <c r="D38" s="109"/>
      <c r="E38" s="109"/>
      <c r="F38" s="110"/>
      <c r="H38" s="23"/>
    </row>
    <row r="39" spans="1:8" ht="106.5" customHeight="1">
      <c r="A39" s="3">
        <f>1+A37</f>
        <v>28</v>
      </c>
      <c r="B39" s="113" t="s">
        <v>18</v>
      </c>
      <c r="C39" s="19" t="s">
        <v>8</v>
      </c>
      <c r="D39" s="41">
        <v>0.1</v>
      </c>
      <c r="E39" s="41">
        <v>0.75</v>
      </c>
      <c r="F39" s="31">
        <v>1</v>
      </c>
      <c r="G39" s="14"/>
      <c r="H39" s="23"/>
    </row>
    <row r="40" spans="1:8" ht="63" customHeight="1">
      <c r="A40" s="3">
        <f>1+A39</f>
        <v>29</v>
      </c>
      <c r="B40" s="114"/>
      <c r="C40" s="19" t="s">
        <v>9</v>
      </c>
      <c r="D40" s="3">
        <v>3</v>
      </c>
      <c r="E40" s="37">
        <v>3</v>
      </c>
      <c r="F40" s="31">
        <f>+D40/E40</f>
        <v>1</v>
      </c>
      <c r="G40" s="13"/>
      <c r="H40" s="23"/>
    </row>
    <row r="41" spans="1:8" ht="50.25" customHeight="1">
      <c r="A41" s="3">
        <f>1+A40</f>
        <v>30</v>
      </c>
      <c r="B41" s="19" t="s">
        <v>38</v>
      </c>
      <c r="C41" s="19" t="s">
        <v>10</v>
      </c>
      <c r="D41" s="31">
        <v>1</v>
      </c>
      <c r="E41" s="31">
        <v>1</v>
      </c>
      <c r="F41" s="31">
        <v>1</v>
      </c>
      <c r="G41" s="13"/>
      <c r="H41" s="23"/>
    </row>
    <row r="42" spans="1:8" ht="24" customHeight="1">
      <c r="A42" s="109"/>
      <c r="B42" s="109"/>
      <c r="C42" s="109"/>
      <c r="D42" s="109"/>
      <c r="E42" s="109"/>
      <c r="F42" s="110"/>
      <c r="H42" s="23"/>
    </row>
    <row r="43" spans="1:8" ht="77.25" customHeight="1">
      <c r="A43" s="3">
        <f>+A41+1</f>
        <v>31</v>
      </c>
      <c r="B43" s="40" t="s">
        <v>19</v>
      </c>
      <c r="C43" s="40" t="s">
        <v>95</v>
      </c>
      <c r="D43" s="31">
        <v>0.4</v>
      </c>
      <c r="E43" s="37">
        <v>0</v>
      </c>
      <c r="F43" s="31">
        <f t="shared" ref="F43" si="7">+E43/D43</f>
        <v>0</v>
      </c>
      <c r="G43" s="14"/>
      <c r="H43" s="23"/>
    </row>
    <row r="44" spans="1:8" ht="90">
      <c r="A44" s="3">
        <f>1+A43</f>
        <v>32</v>
      </c>
      <c r="B44" s="40" t="s">
        <v>20</v>
      </c>
      <c r="C44" s="40" t="s">
        <v>26</v>
      </c>
      <c r="D44" s="28">
        <v>21</v>
      </c>
      <c r="E44" s="37">
        <v>10</v>
      </c>
      <c r="F44" s="31">
        <f>+E44/D44</f>
        <v>0.47619047619047616</v>
      </c>
      <c r="G44" s="14"/>
      <c r="H44" s="23"/>
    </row>
    <row r="45" spans="1:8" ht="165">
      <c r="A45" s="3">
        <f t="shared" ref="A45:A50" si="8">1+A44</f>
        <v>33</v>
      </c>
      <c r="B45" s="40" t="s">
        <v>21</v>
      </c>
      <c r="C45" s="40" t="s">
        <v>54</v>
      </c>
      <c r="D45" s="3">
        <v>3</v>
      </c>
      <c r="E45" s="37">
        <v>2</v>
      </c>
      <c r="F45" s="42">
        <f>+E45/D45</f>
        <v>0.66666666666666663</v>
      </c>
      <c r="G45" s="20"/>
      <c r="H45" s="23"/>
    </row>
    <row r="46" spans="1:8" ht="76.5" customHeight="1">
      <c r="A46" s="3">
        <f t="shared" si="8"/>
        <v>34</v>
      </c>
      <c r="B46" s="51" t="s">
        <v>76</v>
      </c>
      <c r="C46" s="19" t="s">
        <v>75</v>
      </c>
      <c r="D46" s="3">
        <v>30</v>
      </c>
      <c r="E46" s="37">
        <v>241</v>
      </c>
      <c r="F46" s="42">
        <v>1</v>
      </c>
      <c r="G46" s="22"/>
      <c r="H46" s="23"/>
    </row>
    <row r="47" spans="1:8" ht="180">
      <c r="A47" s="3">
        <f t="shared" si="8"/>
        <v>35</v>
      </c>
      <c r="B47" s="19" t="s">
        <v>77</v>
      </c>
      <c r="C47" s="16" t="s">
        <v>78</v>
      </c>
      <c r="D47" s="3">
        <v>4</v>
      </c>
      <c r="E47" s="37">
        <v>2</v>
      </c>
      <c r="F47" s="42">
        <f t="shared" ref="F47:F50" si="9">+E47/D47</f>
        <v>0.5</v>
      </c>
      <c r="G47" s="22"/>
      <c r="H47" s="23"/>
    </row>
    <row r="48" spans="1:8" ht="75">
      <c r="A48" s="3">
        <f t="shared" si="8"/>
        <v>36</v>
      </c>
      <c r="B48" s="19" t="s">
        <v>79</v>
      </c>
      <c r="C48" s="52" t="s">
        <v>80</v>
      </c>
      <c r="D48" s="44">
        <v>5</v>
      </c>
      <c r="E48" s="32">
        <v>2</v>
      </c>
      <c r="F48" s="45">
        <f t="shared" si="9"/>
        <v>0.4</v>
      </c>
      <c r="G48" s="22"/>
      <c r="H48" s="23"/>
    </row>
    <row r="49" spans="1:8" ht="60">
      <c r="A49" s="3">
        <f t="shared" si="8"/>
        <v>37</v>
      </c>
      <c r="B49" s="19" t="s">
        <v>81</v>
      </c>
      <c r="C49" s="16" t="s">
        <v>82</v>
      </c>
      <c r="D49" s="3">
        <v>2</v>
      </c>
      <c r="E49" s="37">
        <v>2</v>
      </c>
      <c r="F49" s="42">
        <v>1</v>
      </c>
      <c r="G49" s="22"/>
      <c r="H49" s="23"/>
    </row>
    <row r="50" spans="1:8" ht="90">
      <c r="A50" s="3">
        <f t="shared" si="8"/>
        <v>38</v>
      </c>
      <c r="B50" s="19" t="s">
        <v>83</v>
      </c>
      <c r="C50" s="19" t="s">
        <v>96</v>
      </c>
      <c r="D50" s="28">
        <v>2</v>
      </c>
      <c r="E50" s="37">
        <v>2</v>
      </c>
      <c r="F50" s="31">
        <f t="shared" si="9"/>
        <v>1</v>
      </c>
      <c r="G50" s="22"/>
      <c r="H50" s="23"/>
    </row>
    <row r="51" spans="1:8" ht="19.5" customHeight="1">
      <c r="A51" s="109"/>
      <c r="B51" s="109"/>
      <c r="C51" s="109"/>
      <c r="D51" s="109"/>
      <c r="E51" s="109"/>
      <c r="F51" s="110"/>
      <c r="H51" s="23"/>
    </row>
    <row r="52" spans="1:8" ht="76.5" customHeight="1">
      <c r="A52" s="1">
        <f>1+A50</f>
        <v>39</v>
      </c>
      <c r="B52" s="7" t="s">
        <v>11</v>
      </c>
      <c r="C52" s="7" t="s">
        <v>55</v>
      </c>
      <c r="D52" s="4">
        <v>0.95</v>
      </c>
      <c r="E52" s="21">
        <v>0.96350000000000002</v>
      </c>
      <c r="F52" s="9">
        <v>1</v>
      </c>
      <c r="H52" s="23"/>
    </row>
    <row r="53" spans="1:8" ht="15.75" customHeight="1">
      <c r="A53" s="111"/>
      <c r="B53" s="111"/>
      <c r="C53" s="111"/>
      <c r="D53" s="111"/>
      <c r="E53" s="112"/>
      <c r="F53" s="11">
        <f>+C58/C57</f>
        <v>0.82051282051282048</v>
      </c>
    </row>
    <row r="57" spans="1:8">
      <c r="B57" t="s">
        <v>3</v>
      </c>
      <c r="C57" s="2">
        <v>39</v>
      </c>
    </row>
    <row r="58" spans="1:8">
      <c r="B58" t="s">
        <v>4</v>
      </c>
      <c r="C58" s="2">
        <v>32</v>
      </c>
    </row>
  </sheetData>
  <mergeCells count="12">
    <mergeCell ref="A1:F3"/>
    <mergeCell ref="A20:F20"/>
    <mergeCell ref="A25:F25"/>
    <mergeCell ref="A28:F28"/>
    <mergeCell ref="B13:F13"/>
    <mergeCell ref="A5:F5"/>
    <mergeCell ref="A31:F31"/>
    <mergeCell ref="A38:F38"/>
    <mergeCell ref="A42:F42"/>
    <mergeCell ref="A51:F51"/>
    <mergeCell ref="A53:E53"/>
    <mergeCell ref="B39:B40"/>
  </mergeCells>
  <phoneticPr fontId="7" type="noConversion"/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266B9-3FAD-44C5-AD86-FA55D71940E6}">
  <dimension ref="A6:F185"/>
  <sheetViews>
    <sheetView tabSelected="1" topLeftCell="A187" zoomScale="80" zoomScaleNormal="80" workbookViewId="0">
      <selection activeCell="B222" sqref="B222"/>
    </sheetView>
  </sheetViews>
  <sheetFormatPr baseColWidth="10" defaultRowHeight="15"/>
  <cols>
    <col min="1" max="1" width="7.42578125" customWidth="1"/>
    <col min="2" max="2" width="18.140625" customWidth="1"/>
    <col min="3" max="3" width="17.7109375" customWidth="1"/>
    <col min="4" max="4" width="14.42578125" customWidth="1"/>
    <col min="5" max="5" width="10.140625" customWidth="1"/>
    <col min="6" max="6" width="21.7109375" customWidth="1"/>
  </cols>
  <sheetData>
    <row r="6" spans="1:6" ht="3" customHeight="1"/>
    <row r="7" spans="1:6" ht="15" customHeight="1">
      <c r="A7" s="150" t="s">
        <v>97</v>
      </c>
      <c r="B7" s="151"/>
      <c r="C7" s="151"/>
      <c r="D7" s="151"/>
      <c r="E7" s="151"/>
      <c r="F7" s="151"/>
    </row>
    <row r="8" spans="1:6" ht="19.5" customHeight="1">
      <c r="A8" s="151"/>
      <c r="B8" s="151"/>
      <c r="C8" s="151"/>
      <c r="D8" s="151"/>
      <c r="E8" s="151"/>
      <c r="F8" s="151"/>
    </row>
    <row r="11" spans="1:6" ht="15" customHeight="1">
      <c r="A11" s="148" t="s">
        <v>98</v>
      </c>
      <c r="B11" s="148"/>
      <c r="C11" s="148"/>
      <c r="D11" s="148"/>
      <c r="E11" s="148"/>
      <c r="F11" s="148"/>
    </row>
    <row r="12" spans="1:6">
      <c r="A12" s="148"/>
      <c r="B12" s="148"/>
      <c r="C12" s="148"/>
      <c r="D12" s="148"/>
      <c r="E12" s="148"/>
      <c r="F12" s="148"/>
    </row>
    <row r="13" spans="1:6">
      <c r="A13" s="148"/>
      <c r="B13" s="148"/>
      <c r="C13" s="148"/>
      <c r="D13" s="148"/>
      <c r="E13" s="148"/>
      <c r="F13" s="148"/>
    </row>
    <row r="14" spans="1:6" ht="12" customHeight="1">
      <c r="A14" s="15"/>
      <c r="B14" s="15"/>
      <c r="C14" s="15"/>
      <c r="D14" s="15"/>
      <c r="E14" s="15"/>
      <c r="F14" s="15"/>
    </row>
    <row r="15" spans="1:6">
      <c r="A15" s="148" t="s">
        <v>58</v>
      </c>
      <c r="B15" s="149"/>
      <c r="C15" s="149"/>
      <c r="D15" s="149"/>
      <c r="E15" s="149"/>
      <c r="F15" s="149"/>
    </row>
    <row r="16" spans="1:6">
      <c r="A16" s="149"/>
      <c r="B16" s="149"/>
      <c r="C16" s="149"/>
      <c r="D16" s="149"/>
      <c r="E16" s="149"/>
      <c r="F16" s="149"/>
    </row>
    <row r="17" spans="1:6">
      <c r="A17" s="149"/>
      <c r="B17" s="149"/>
      <c r="C17" s="149"/>
      <c r="D17" s="149"/>
      <c r="E17" s="149"/>
      <c r="F17" s="149"/>
    </row>
    <row r="18" spans="1:6" ht="24" customHeight="1">
      <c r="A18" s="149"/>
      <c r="B18" s="149"/>
      <c r="C18" s="149"/>
      <c r="D18" s="149"/>
      <c r="E18" s="149"/>
      <c r="F18" s="149"/>
    </row>
    <row r="19" spans="1:6">
      <c r="A19" s="148" t="s">
        <v>99</v>
      </c>
      <c r="B19" s="149"/>
      <c r="C19" s="149"/>
      <c r="D19" s="149"/>
      <c r="E19" s="149"/>
      <c r="F19" s="149"/>
    </row>
    <row r="20" spans="1:6">
      <c r="A20" s="149"/>
      <c r="B20" s="149"/>
      <c r="C20" s="149"/>
      <c r="D20" s="149"/>
      <c r="E20" s="149"/>
      <c r="F20" s="149"/>
    </row>
    <row r="21" spans="1:6">
      <c r="A21" s="149"/>
      <c r="B21" s="149"/>
      <c r="C21" s="149"/>
      <c r="D21" s="149"/>
      <c r="E21" s="149"/>
      <c r="F21" s="149"/>
    </row>
    <row r="46" spans="1:6" ht="15" customHeight="1">
      <c r="A46" s="148"/>
      <c r="B46" s="149"/>
      <c r="C46" s="149"/>
      <c r="D46" s="149"/>
      <c r="E46" s="149"/>
      <c r="F46" s="149"/>
    </row>
    <row r="47" spans="1:6">
      <c r="A47" s="149"/>
      <c r="B47" s="149"/>
      <c r="C47" s="149"/>
      <c r="D47" s="149"/>
      <c r="E47" s="149"/>
      <c r="F47" s="149"/>
    </row>
    <row r="48" spans="1:6">
      <c r="A48" s="149"/>
      <c r="B48" s="149"/>
      <c r="C48" s="149"/>
      <c r="D48" s="149"/>
      <c r="E48" s="149"/>
      <c r="F48" s="149"/>
    </row>
    <row r="49" spans="1:6" ht="21" customHeight="1">
      <c r="A49" s="15" t="s">
        <v>100</v>
      </c>
      <c r="B49" s="15"/>
      <c r="C49" s="15"/>
      <c r="D49" s="15"/>
      <c r="E49" s="15"/>
      <c r="F49" s="15"/>
    </row>
    <row r="50" spans="1:6">
      <c r="A50" s="15"/>
      <c r="B50" s="15"/>
      <c r="C50" s="15"/>
      <c r="D50" s="15"/>
      <c r="E50" s="15"/>
      <c r="F50" s="15"/>
    </row>
    <row r="73" spans="1:6">
      <c r="A73" s="145" t="s">
        <v>31</v>
      </c>
      <c r="B73" s="145"/>
      <c r="C73" s="145"/>
      <c r="D73" s="145"/>
      <c r="E73" s="145"/>
      <c r="F73" s="145"/>
    </row>
    <row r="75" spans="1:6" ht="15" customHeight="1">
      <c r="A75" s="146" t="s">
        <v>202</v>
      </c>
      <c r="B75" s="147"/>
      <c r="C75" s="147"/>
      <c r="D75" s="147"/>
      <c r="E75" s="147"/>
      <c r="F75" s="147"/>
    </row>
    <row r="76" spans="1:6">
      <c r="A76" s="147"/>
      <c r="B76" s="147"/>
      <c r="C76" s="147"/>
      <c r="D76" s="147"/>
      <c r="E76" s="147"/>
      <c r="F76" s="147"/>
    </row>
    <row r="77" spans="1:6">
      <c r="A77" s="147"/>
      <c r="B77" s="147"/>
      <c r="C77" s="147"/>
      <c r="D77" s="147"/>
      <c r="E77" s="147"/>
      <c r="F77" s="147"/>
    </row>
    <row r="78" spans="1:6">
      <c r="A78" s="147"/>
      <c r="B78" s="147"/>
      <c r="C78" s="147"/>
      <c r="D78" s="147"/>
      <c r="E78" s="147"/>
      <c r="F78" s="147"/>
    </row>
    <row r="79" spans="1:6" ht="20.25" customHeight="1">
      <c r="A79" s="147"/>
      <c r="B79" s="147"/>
      <c r="C79" s="147"/>
      <c r="D79" s="147"/>
      <c r="E79" s="147"/>
      <c r="F79" s="147"/>
    </row>
    <row r="81" spans="1:6" ht="15" customHeight="1">
      <c r="A81" s="148" t="s">
        <v>201</v>
      </c>
      <c r="B81" s="149"/>
      <c r="C81" s="149"/>
      <c r="D81" s="149"/>
      <c r="E81" s="149"/>
      <c r="F81" s="149"/>
    </row>
    <row r="82" spans="1:6">
      <c r="A82" s="149"/>
      <c r="B82" s="149"/>
      <c r="C82" s="149"/>
      <c r="D82" s="149"/>
      <c r="E82" s="149"/>
      <c r="F82" s="149"/>
    </row>
    <row r="84" spans="1:6" ht="15" customHeight="1">
      <c r="A84" s="128" t="s">
        <v>101</v>
      </c>
      <c r="B84" s="128"/>
      <c r="C84" s="128"/>
      <c r="D84" s="128"/>
      <c r="E84" s="128"/>
      <c r="F84" s="129"/>
    </row>
    <row r="85" spans="1:6" ht="15" customHeight="1">
      <c r="A85" s="130"/>
      <c r="B85" s="130"/>
      <c r="C85" s="130"/>
      <c r="D85" s="130"/>
      <c r="E85" s="130"/>
      <c r="F85" s="131"/>
    </row>
    <row r="86" spans="1:6" ht="15" customHeight="1">
      <c r="A86" s="132"/>
      <c r="B86" s="132"/>
      <c r="C86" s="132"/>
      <c r="D86" s="132"/>
      <c r="E86" s="132"/>
      <c r="F86" s="133"/>
    </row>
    <row r="87" spans="1:6" ht="41.25" customHeight="1">
      <c r="A87" s="55" t="s">
        <v>25</v>
      </c>
      <c r="B87" s="55" t="s">
        <v>0</v>
      </c>
      <c r="C87" s="56" t="s">
        <v>1</v>
      </c>
      <c r="D87" s="56" t="s">
        <v>3</v>
      </c>
      <c r="E87" s="56" t="s">
        <v>5</v>
      </c>
      <c r="F87" s="57" t="s">
        <v>2</v>
      </c>
    </row>
    <row r="88" spans="1:6" ht="15" customHeight="1">
      <c r="A88" s="134" t="s">
        <v>102</v>
      </c>
      <c r="B88" s="135"/>
      <c r="C88" s="135"/>
      <c r="D88" s="135"/>
      <c r="E88" s="135"/>
      <c r="F88" s="136"/>
    </row>
    <row r="89" spans="1:6" ht="36.75">
      <c r="A89" s="58">
        <v>1</v>
      </c>
      <c r="B89" s="59" t="s">
        <v>103</v>
      </c>
      <c r="C89" s="60" t="s">
        <v>104</v>
      </c>
      <c r="D89" s="61">
        <v>1</v>
      </c>
      <c r="E89" s="61">
        <v>1</v>
      </c>
      <c r="F89" s="62">
        <v>1</v>
      </c>
    </row>
    <row r="90" spans="1:6" ht="48.75">
      <c r="A90" s="63">
        <f>1+A89</f>
        <v>2</v>
      </c>
      <c r="B90" s="64" t="s">
        <v>105</v>
      </c>
      <c r="C90" s="60" t="s">
        <v>104</v>
      </c>
      <c r="D90" s="58">
        <v>1</v>
      </c>
      <c r="E90" s="61">
        <v>1</v>
      </c>
      <c r="F90" s="62">
        <v>1</v>
      </c>
    </row>
    <row r="91" spans="1:6" ht="48">
      <c r="A91" s="63">
        <f t="shared" ref="A91:A98" si="0">1+A90</f>
        <v>3</v>
      </c>
      <c r="B91" s="65" t="s">
        <v>106</v>
      </c>
      <c r="C91" s="66" t="s">
        <v>107</v>
      </c>
      <c r="D91" s="61">
        <v>3</v>
      </c>
      <c r="E91" s="61">
        <v>0</v>
      </c>
      <c r="F91" s="62">
        <v>0</v>
      </c>
    </row>
    <row r="92" spans="1:6" ht="36">
      <c r="A92" s="63">
        <f t="shared" si="0"/>
        <v>4</v>
      </c>
      <c r="B92" s="60" t="s">
        <v>108</v>
      </c>
      <c r="C92" s="60" t="s">
        <v>104</v>
      </c>
      <c r="D92" s="61">
        <v>1</v>
      </c>
      <c r="E92" s="61">
        <v>0</v>
      </c>
      <c r="F92" s="67">
        <f>+E92/D92</f>
        <v>0</v>
      </c>
    </row>
    <row r="93" spans="1:6" ht="60">
      <c r="A93" s="63">
        <f t="shared" si="0"/>
        <v>5</v>
      </c>
      <c r="B93" s="60" t="s">
        <v>109</v>
      </c>
      <c r="C93" s="66" t="s">
        <v>110</v>
      </c>
      <c r="D93" s="61">
        <v>1</v>
      </c>
      <c r="E93" s="61">
        <v>1</v>
      </c>
      <c r="F93" s="62">
        <v>1</v>
      </c>
    </row>
    <row r="94" spans="1:6" ht="48">
      <c r="A94" s="63">
        <f t="shared" si="0"/>
        <v>6</v>
      </c>
      <c r="B94" s="60" t="s">
        <v>111</v>
      </c>
      <c r="C94" s="66" t="s">
        <v>112</v>
      </c>
      <c r="D94" s="61">
        <v>2</v>
      </c>
      <c r="E94" s="61">
        <v>1</v>
      </c>
      <c r="F94" s="62">
        <f>+E94/D94</f>
        <v>0.5</v>
      </c>
    </row>
    <row r="95" spans="1:6" ht="36">
      <c r="A95" s="63">
        <f t="shared" si="0"/>
        <v>7</v>
      </c>
      <c r="B95" s="60" t="s">
        <v>113</v>
      </c>
      <c r="C95" s="66" t="s">
        <v>43</v>
      </c>
      <c r="D95" s="61">
        <v>3</v>
      </c>
      <c r="E95" s="61">
        <v>3</v>
      </c>
      <c r="F95" s="62">
        <v>1</v>
      </c>
    </row>
    <row r="96" spans="1:6" ht="48">
      <c r="A96" s="63">
        <f t="shared" si="0"/>
        <v>8</v>
      </c>
      <c r="B96" s="68" t="s">
        <v>114</v>
      </c>
      <c r="C96" s="66" t="s">
        <v>115</v>
      </c>
      <c r="D96" s="69">
        <v>0.15</v>
      </c>
      <c r="E96" s="69">
        <v>1</v>
      </c>
      <c r="F96" s="67">
        <v>1</v>
      </c>
    </row>
    <row r="97" spans="1:6" ht="36">
      <c r="A97" s="63">
        <f t="shared" si="0"/>
        <v>9</v>
      </c>
      <c r="B97" s="68" t="s">
        <v>44</v>
      </c>
      <c r="C97" s="66" t="s">
        <v>116</v>
      </c>
      <c r="D97" s="61">
        <v>2</v>
      </c>
      <c r="E97" s="61">
        <v>2</v>
      </c>
      <c r="F97" s="62">
        <v>1</v>
      </c>
    </row>
    <row r="98" spans="1:6" ht="44.25" customHeight="1">
      <c r="A98" s="63">
        <f t="shared" si="0"/>
        <v>10</v>
      </c>
      <c r="B98" s="60" t="s">
        <v>117</v>
      </c>
      <c r="C98" s="66" t="s">
        <v>118</v>
      </c>
      <c r="D98" s="61">
        <v>1</v>
      </c>
      <c r="E98" s="61">
        <v>1</v>
      </c>
      <c r="F98" s="62">
        <v>1</v>
      </c>
    </row>
    <row r="99" spans="1:6">
      <c r="A99" s="70"/>
      <c r="B99" s="134" t="s">
        <v>6</v>
      </c>
      <c r="C99" s="135"/>
      <c r="D99" s="135"/>
      <c r="E99" s="135"/>
      <c r="F99" s="136"/>
    </row>
    <row r="100" spans="1:6" ht="48">
      <c r="A100" s="63">
        <v>11</v>
      </c>
      <c r="B100" s="71" t="s">
        <v>119</v>
      </c>
      <c r="C100" s="66" t="s">
        <v>120</v>
      </c>
      <c r="D100" s="58">
        <v>1</v>
      </c>
      <c r="E100" s="58">
        <v>1</v>
      </c>
      <c r="F100" s="62">
        <v>1</v>
      </c>
    </row>
    <row r="101" spans="1:6" ht="48">
      <c r="A101" s="63">
        <f>1+A100</f>
        <v>12</v>
      </c>
      <c r="B101" s="71" t="s">
        <v>121</v>
      </c>
      <c r="C101" s="66" t="s">
        <v>122</v>
      </c>
      <c r="D101" s="58">
        <v>1</v>
      </c>
      <c r="E101" s="58">
        <v>1</v>
      </c>
      <c r="F101" s="62">
        <v>1</v>
      </c>
    </row>
    <row r="102" spans="1:6" ht="50.25" customHeight="1">
      <c r="A102" s="63">
        <f t="shared" ref="A102:A105" si="1">1+A101</f>
        <v>13</v>
      </c>
      <c r="B102" s="71" t="s">
        <v>123</v>
      </c>
      <c r="C102" s="66" t="s">
        <v>124</v>
      </c>
      <c r="D102" s="58">
        <v>1</v>
      </c>
      <c r="E102" s="58">
        <v>1</v>
      </c>
      <c r="F102" s="62">
        <v>1</v>
      </c>
    </row>
    <row r="103" spans="1:6" ht="48">
      <c r="A103" s="63">
        <f t="shared" si="1"/>
        <v>14</v>
      </c>
      <c r="B103" s="72" t="s">
        <v>125</v>
      </c>
      <c r="C103" s="66" t="s">
        <v>126</v>
      </c>
      <c r="D103" s="58">
        <v>1</v>
      </c>
      <c r="E103" s="61">
        <v>1</v>
      </c>
      <c r="F103" s="73">
        <v>1</v>
      </c>
    </row>
    <row r="104" spans="1:6" ht="55.5" customHeight="1">
      <c r="A104" s="63">
        <f t="shared" si="1"/>
        <v>15</v>
      </c>
      <c r="B104" s="72" t="s">
        <v>46</v>
      </c>
      <c r="C104" s="66" t="s">
        <v>47</v>
      </c>
      <c r="D104" s="58">
        <v>1</v>
      </c>
      <c r="E104" s="61">
        <v>1</v>
      </c>
      <c r="F104" s="73">
        <v>1</v>
      </c>
    </row>
    <row r="105" spans="1:6" ht="40.5" customHeight="1">
      <c r="A105" s="63">
        <f t="shared" si="1"/>
        <v>16</v>
      </c>
      <c r="B105" s="72" t="s">
        <v>127</v>
      </c>
      <c r="C105" s="66" t="s">
        <v>128</v>
      </c>
      <c r="D105" s="58">
        <v>1</v>
      </c>
      <c r="E105" s="61">
        <v>1</v>
      </c>
      <c r="F105" s="73">
        <v>1</v>
      </c>
    </row>
    <row r="106" spans="1:6">
      <c r="A106" s="137" t="s">
        <v>129</v>
      </c>
      <c r="B106" s="137"/>
      <c r="C106" s="137"/>
      <c r="D106" s="137"/>
      <c r="E106" s="137"/>
      <c r="F106" s="138"/>
    </row>
    <row r="107" spans="1:6" ht="43.5" customHeight="1">
      <c r="A107" s="58">
        <f>1+A105</f>
        <v>17</v>
      </c>
      <c r="B107" s="74" t="s">
        <v>130</v>
      </c>
      <c r="C107" s="75" t="s">
        <v>131</v>
      </c>
      <c r="D107" s="76">
        <v>1</v>
      </c>
      <c r="E107" s="76">
        <v>1</v>
      </c>
      <c r="F107" s="77">
        <v>1</v>
      </c>
    </row>
    <row r="108" spans="1:6" ht="39" customHeight="1">
      <c r="A108" s="58">
        <f>1+A107</f>
        <v>18</v>
      </c>
      <c r="B108" s="74" t="s">
        <v>132</v>
      </c>
      <c r="C108" s="78" t="s">
        <v>132</v>
      </c>
      <c r="D108" s="79">
        <v>1</v>
      </c>
      <c r="E108" s="80">
        <v>1</v>
      </c>
      <c r="F108" s="81">
        <v>1</v>
      </c>
    </row>
    <row r="109" spans="1:6" ht="51.75" customHeight="1">
      <c r="A109" s="58">
        <f t="shared" ref="A109:A112" si="2">1+A108</f>
        <v>19</v>
      </c>
      <c r="B109" s="60" t="s">
        <v>133</v>
      </c>
      <c r="C109" s="82" t="s">
        <v>134</v>
      </c>
      <c r="D109" s="79">
        <v>1</v>
      </c>
      <c r="E109" s="80">
        <v>1</v>
      </c>
      <c r="F109" s="81">
        <v>1</v>
      </c>
    </row>
    <row r="110" spans="1:6" ht="102" customHeight="1">
      <c r="A110" s="58">
        <f t="shared" si="2"/>
        <v>20</v>
      </c>
      <c r="B110" s="60" t="s">
        <v>135</v>
      </c>
      <c r="C110" s="82" t="s">
        <v>136</v>
      </c>
      <c r="D110" s="79">
        <v>3</v>
      </c>
      <c r="E110" s="80">
        <v>10</v>
      </c>
      <c r="F110" s="81">
        <v>1</v>
      </c>
    </row>
    <row r="111" spans="1:6" ht="38.25" customHeight="1">
      <c r="A111" s="58">
        <f t="shared" si="2"/>
        <v>21</v>
      </c>
      <c r="B111" s="60" t="s">
        <v>137</v>
      </c>
      <c r="C111" s="82" t="s">
        <v>138</v>
      </c>
      <c r="D111" s="79">
        <v>1</v>
      </c>
      <c r="E111" s="80">
        <v>1</v>
      </c>
      <c r="F111" s="81">
        <v>1</v>
      </c>
    </row>
    <row r="112" spans="1:6" ht="30" customHeight="1">
      <c r="A112" s="58">
        <f t="shared" si="2"/>
        <v>22</v>
      </c>
      <c r="B112" s="74" t="s">
        <v>139</v>
      </c>
      <c r="C112" s="75" t="s">
        <v>140</v>
      </c>
      <c r="D112" s="79">
        <v>1</v>
      </c>
      <c r="E112" s="80">
        <v>1</v>
      </c>
      <c r="F112" s="81">
        <v>1</v>
      </c>
    </row>
    <row r="113" spans="1:6">
      <c r="A113" s="139" t="s">
        <v>141</v>
      </c>
      <c r="B113" s="139"/>
      <c r="C113" s="139"/>
      <c r="D113" s="139"/>
      <c r="E113" s="139"/>
      <c r="F113" s="140"/>
    </row>
    <row r="114" spans="1:6" ht="24">
      <c r="A114" s="83">
        <f>1+A112</f>
        <v>23</v>
      </c>
      <c r="B114" s="84" t="s">
        <v>142</v>
      </c>
      <c r="C114" s="85" t="s">
        <v>143</v>
      </c>
      <c r="D114" s="79">
        <v>1</v>
      </c>
      <c r="E114" s="80">
        <v>0</v>
      </c>
      <c r="F114" s="81">
        <v>0</v>
      </c>
    </row>
    <row r="115" spans="1:6" ht="24">
      <c r="A115" s="83">
        <f>1+A114</f>
        <v>24</v>
      </c>
      <c r="B115" s="84" t="s">
        <v>144</v>
      </c>
      <c r="C115" s="85" t="s">
        <v>145</v>
      </c>
      <c r="D115" s="79">
        <v>68</v>
      </c>
      <c r="E115" s="80">
        <v>8</v>
      </c>
      <c r="F115" s="81">
        <f>+E115/D115</f>
        <v>0.11764705882352941</v>
      </c>
    </row>
    <row r="116" spans="1:6" ht="24">
      <c r="A116" s="83">
        <f t="shared" ref="A116:A120" si="3">1+A115</f>
        <v>25</v>
      </c>
      <c r="B116" s="84" t="s">
        <v>146</v>
      </c>
      <c r="C116" s="85" t="s">
        <v>147</v>
      </c>
      <c r="D116" s="79">
        <v>14</v>
      </c>
      <c r="E116" s="80">
        <v>64</v>
      </c>
      <c r="F116" s="81">
        <v>1</v>
      </c>
    </row>
    <row r="117" spans="1:6" ht="24">
      <c r="A117" s="83">
        <f t="shared" si="3"/>
        <v>26</v>
      </c>
      <c r="B117" s="84" t="s">
        <v>148</v>
      </c>
      <c r="C117" s="85" t="s">
        <v>149</v>
      </c>
      <c r="D117" s="79">
        <v>1</v>
      </c>
      <c r="E117" s="80">
        <v>1</v>
      </c>
      <c r="F117" s="81">
        <v>1</v>
      </c>
    </row>
    <row r="118" spans="1:6" ht="36">
      <c r="A118" s="83">
        <f t="shared" si="3"/>
        <v>27</v>
      </c>
      <c r="B118" s="84" t="s">
        <v>150</v>
      </c>
      <c r="C118" s="85" t="s">
        <v>200</v>
      </c>
      <c r="D118" s="79">
        <v>1</v>
      </c>
      <c r="E118" s="80">
        <v>1</v>
      </c>
      <c r="F118" s="81">
        <v>1</v>
      </c>
    </row>
    <row r="119" spans="1:6" ht="36">
      <c r="A119" s="83">
        <f t="shared" si="3"/>
        <v>28</v>
      </c>
      <c r="B119" s="84" t="s">
        <v>151</v>
      </c>
      <c r="C119" s="85" t="s">
        <v>152</v>
      </c>
      <c r="D119" s="79">
        <v>1</v>
      </c>
      <c r="E119" s="80">
        <v>1</v>
      </c>
      <c r="F119" s="81">
        <v>1</v>
      </c>
    </row>
    <row r="120" spans="1:6" ht="48">
      <c r="A120" s="83">
        <f t="shared" si="3"/>
        <v>29</v>
      </c>
      <c r="B120" s="86" t="s">
        <v>153</v>
      </c>
      <c r="C120" s="85" t="s">
        <v>154</v>
      </c>
      <c r="D120" s="79">
        <v>1</v>
      </c>
      <c r="E120" s="80">
        <v>1</v>
      </c>
      <c r="F120" s="81">
        <f>+D120/E120</f>
        <v>1</v>
      </c>
    </row>
    <row r="121" spans="1:6">
      <c r="A121" s="141" t="s">
        <v>155</v>
      </c>
      <c r="B121" s="141"/>
      <c r="C121" s="141"/>
      <c r="D121" s="141"/>
      <c r="E121" s="141"/>
      <c r="F121" s="142"/>
    </row>
    <row r="122" spans="1:6" ht="39.75" customHeight="1">
      <c r="A122" s="58">
        <f>1+A120</f>
        <v>30</v>
      </c>
      <c r="B122" s="86" t="s">
        <v>156</v>
      </c>
      <c r="C122" s="85" t="s">
        <v>199</v>
      </c>
      <c r="D122" s="58">
        <v>13</v>
      </c>
      <c r="E122" s="58">
        <v>24</v>
      </c>
      <c r="F122" s="69">
        <v>1</v>
      </c>
    </row>
    <row r="123" spans="1:6" ht="36">
      <c r="A123" s="58">
        <f>1+A122</f>
        <v>31</v>
      </c>
      <c r="B123" s="60" t="s">
        <v>157</v>
      </c>
      <c r="C123" s="82" t="s">
        <v>158</v>
      </c>
      <c r="D123" s="58">
        <v>4</v>
      </c>
      <c r="E123" s="58">
        <v>3</v>
      </c>
      <c r="F123" s="69">
        <f>+E123/D123</f>
        <v>0.75</v>
      </c>
    </row>
    <row r="124" spans="1:6" ht="39" customHeight="1">
      <c r="A124" s="58">
        <f>1+A123</f>
        <v>32</v>
      </c>
      <c r="B124" s="60" t="s">
        <v>159</v>
      </c>
      <c r="C124" s="82" t="s">
        <v>160</v>
      </c>
      <c r="D124" s="58">
        <v>22</v>
      </c>
      <c r="E124" s="58">
        <v>21</v>
      </c>
      <c r="F124" s="69">
        <f>+E124/D124</f>
        <v>0.95454545454545459</v>
      </c>
    </row>
    <row r="125" spans="1:6">
      <c r="A125" s="143" t="s">
        <v>161</v>
      </c>
      <c r="B125" s="143"/>
      <c r="C125" s="143"/>
      <c r="D125" s="143"/>
      <c r="E125" s="143"/>
      <c r="F125" s="144"/>
    </row>
    <row r="126" spans="1:6" ht="36">
      <c r="A126" s="58">
        <f>1+A124</f>
        <v>33</v>
      </c>
      <c r="B126" s="87" t="s">
        <v>162</v>
      </c>
      <c r="C126" s="88" t="s">
        <v>163</v>
      </c>
      <c r="D126" s="58">
        <v>28</v>
      </c>
      <c r="E126" s="58">
        <v>2</v>
      </c>
      <c r="F126" s="69">
        <f>+E126/D126</f>
        <v>7.1428571428571425E-2</v>
      </c>
    </row>
    <row r="127" spans="1:6" ht="41.25" customHeight="1">
      <c r="A127" s="58">
        <f>1+A126</f>
        <v>34</v>
      </c>
      <c r="B127" s="72" t="s">
        <v>164</v>
      </c>
      <c r="C127" s="89" t="s">
        <v>165</v>
      </c>
      <c r="D127" s="58">
        <v>27</v>
      </c>
      <c r="E127" s="58">
        <v>35</v>
      </c>
      <c r="F127" s="69">
        <v>1</v>
      </c>
    </row>
    <row r="128" spans="1:6">
      <c r="A128" s="143" t="s">
        <v>166</v>
      </c>
      <c r="B128" s="143"/>
      <c r="C128" s="143"/>
      <c r="D128" s="143"/>
      <c r="E128" s="143"/>
      <c r="F128" s="144"/>
    </row>
    <row r="129" spans="1:6" ht="63.75" customHeight="1">
      <c r="A129" s="58">
        <f>1+A127</f>
        <v>35</v>
      </c>
      <c r="B129" s="87" t="s">
        <v>167</v>
      </c>
      <c r="C129" s="78" t="s">
        <v>168</v>
      </c>
      <c r="D129" s="58">
        <v>2</v>
      </c>
      <c r="E129" s="58">
        <v>2</v>
      </c>
      <c r="F129" s="69">
        <v>1</v>
      </c>
    </row>
    <row r="130" spans="1:6" ht="54.75" customHeight="1">
      <c r="A130" s="58">
        <f t="shared" ref="A130:A132" si="4">1+A129</f>
        <v>36</v>
      </c>
      <c r="B130" s="87" t="s">
        <v>169</v>
      </c>
      <c r="C130" s="78" t="s">
        <v>170</v>
      </c>
      <c r="D130" s="58">
        <v>2</v>
      </c>
      <c r="E130" s="58">
        <v>0</v>
      </c>
      <c r="F130" s="69">
        <f>+E130/D130</f>
        <v>0</v>
      </c>
    </row>
    <row r="131" spans="1:6" ht="66" customHeight="1">
      <c r="A131" s="58">
        <f t="shared" si="4"/>
        <v>37</v>
      </c>
      <c r="B131" s="60" t="s">
        <v>24</v>
      </c>
      <c r="C131" s="82" t="s">
        <v>17</v>
      </c>
      <c r="D131" s="58">
        <v>1</v>
      </c>
      <c r="E131" s="58">
        <v>1</v>
      </c>
      <c r="F131" s="69">
        <v>1</v>
      </c>
    </row>
    <row r="132" spans="1:6" ht="39.75" customHeight="1">
      <c r="A132" s="58">
        <f t="shared" si="4"/>
        <v>38</v>
      </c>
      <c r="B132" s="60" t="s">
        <v>171</v>
      </c>
      <c r="C132" s="82" t="s">
        <v>172</v>
      </c>
      <c r="D132" s="58">
        <v>1</v>
      </c>
      <c r="E132" s="58">
        <v>1</v>
      </c>
      <c r="F132" s="69">
        <v>1</v>
      </c>
    </row>
    <row r="133" spans="1:6">
      <c r="A133" s="137" t="s">
        <v>173</v>
      </c>
      <c r="B133" s="137"/>
      <c r="C133" s="137"/>
      <c r="D133" s="137"/>
      <c r="E133" s="137"/>
      <c r="F133" s="138"/>
    </row>
    <row r="134" spans="1:6" ht="87.75" customHeight="1">
      <c r="A134" s="58">
        <f>1+A132</f>
        <v>39</v>
      </c>
      <c r="B134" s="72" t="s">
        <v>174</v>
      </c>
      <c r="C134" s="66" t="s">
        <v>175</v>
      </c>
      <c r="D134" s="90">
        <v>0.1</v>
      </c>
      <c r="E134" s="90">
        <v>0.9</v>
      </c>
      <c r="F134" s="69">
        <v>1</v>
      </c>
    </row>
    <row r="135" spans="1:6" ht="48">
      <c r="A135" s="58">
        <f>1+A134</f>
        <v>40</v>
      </c>
      <c r="B135" s="91" t="s">
        <v>176</v>
      </c>
      <c r="C135" s="66" t="s">
        <v>177</v>
      </c>
      <c r="D135" s="58">
        <v>3</v>
      </c>
      <c r="E135" s="80">
        <v>3</v>
      </c>
      <c r="F135" s="69">
        <f>+D135/E135</f>
        <v>1</v>
      </c>
    </row>
    <row r="136" spans="1:6" ht="38.25" customHeight="1">
      <c r="A136" s="58">
        <f>1+A135</f>
        <v>41</v>
      </c>
      <c r="B136" s="72" t="s">
        <v>38</v>
      </c>
      <c r="C136" s="66" t="s">
        <v>10</v>
      </c>
      <c r="D136" s="69">
        <v>1</v>
      </c>
      <c r="E136" s="69">
        <v>1</v>
      </c>
      <c r="F136" s="69">
        <v>1</v>
      </c>
    </row>
    <row r="137" spans="1:6">
      <c r="A137" s="143" t="s">
        <v>178</v>
      </c>
      <c r="B137" s="143"/>
      <c r="C137" s="143"/>
      <c r="D137" s="143"/>
      <c r="E137" s="143"/>
      <c r="F137" s="144"/>
    </row>
    <row r="138" spans="1:6" ht="63.75" customHeight="1">
      <c r="A138" s="58">
        <f>+A136+1</f>
        <v>42</v>
      </c>
      <c r="B138" s="92" t="s">
        <v>19</v>
      </c>
      <c r="C138" s="89" t="s">
        <v>179</v>
      </c>
      <c r="D138" s="69">
        <v>0.4</v>
      </c>
      <c r="E138" s="80">
        <v>0</v>
      </c>
      <c r="F138" s="69">
        <f t="shared" ref="F138" si="5">+E138/D138</f>
        <v>0</v>
      </c>
    </row>
    <row r="139" spans="1:6" ht="48">
      <c r="A139" s="58">
        <f>1+A138</f>
        <v>43</v>
      </c>
      <c r="B139" s="92" t="s">
        <v>20</v>
      </c>
      <c r="C139" s="89" t="s">
        <v>180</v>
      </c>
      <c r="D139" s="61">
        <v>21</v>
      </c>
      <c r="E139" s="80">
        <v>12</v>
      </c>
      <c r="F139" s="69">
        <f>+E139/D139</f>
        <v>0.5714285714285714</v>
      </c>
    </row>
    <row r="140" spans="1:6" ht="60" customHeight="1">
      <c r="A140" s="58">
        <f>1+A139</f>
        <v>44</v>
      </c>
      <c r="B140" s="86" t="s">
        <v>181</v>
      </c>
      <c r="C140" s="85" t="s">
        <v>182</v>
      </c>
      <c r="D140" s="63">
        <v>3</v>
      </c>
      <c r="E140" s="79">
        <v>30</v>
      </c>
      <c r="F140" s="93">
        <v>1</v>
      </c>
    </row>
    <row r="141" spans="1:6" ht="150.75" customHeight="1">
      <c r="A141" s="58">
        <f t="shared" ref="A141:A147" si="6">1+A140</f>
        <v>45</v>
      </c>
      <c r="B141" s="89" t="s">
        <v>183</v>
      </c>
      <c r="C141" s="89" t="s">
        <v>184</v>
      </c>
      <c r="D141" s="58">
        <v>4</v>
      </c>
      <c r="E141" s="80">
        <v>4</v>
      </c>
      <c r="F141" s="94">
        <v>1</v>
      </c>
    </row>
    <row r="142" spans="1:6" ht="52.5" customHeight="1">
      <c r="A142" s="58">
        <f t="shared" si="6"/>
        <v>46</v>
      </c>
      <c r="B142" s="92" t="s">
        <v>185</v>
      </c>
      <c r="C142" s="89" t="s">
        <v>186</v>
      </c>
      <c r="D142" s="58">
        <v>2</v>
      </c>
      <c r="E142" s="80">
        <v>1</v>
      </c>
      <c r="F142" s="94">
        <f t="shared" ref="F142:F147" si="7">+E142/D142</f>
        <v>0.5</v>
      </c>
    </row>
    <row r="143" spans="1:6" ht="48">
      <c r="A143" s="58">
        <f t="shared" si="6"/>
        <v>47</v>
      </c>
      <c r="B143" s="95" t="s">
        <v>187</v>
      </c>
      <c r="C143" s="96" t="s">
        <v>188</v>
      </c>
      <c r="D143" s="97">
        <v>2</v>
      </c>
      <c r="E143" s="98">
        <v>4</v>
      </c>
      <c r="F143" s="99">
        <v>1</v>
      </c>
    </row>
    <row r="144" spans="1:6" ht="84">
      <c r="A144" s="58">
        <f t="shared" si="6"/>
        <v>48</v>
      </c>
      <c r="B144" s="92" t="s">
        <v>189</v>
      </c>
      <c r="C144" s="89" t="s">
        <v>190</v>
      </c>
      <c r="D144" s="58">
        <v>5</v>
      </c>
      <c r="E144" s="80">
        <v>7</v>
      </c>
      <c r="F144" s="94">
        <v>1</v>
      </c>
    </row>
    <row r="145" spans="1:6" ht="30" customHeight="1">
      <c r="A145" s="58">
        <f t="shared" si="6"/>
        <v>49</v>
      </c>
      <c r="B145" s="92" t="s">
        <v>191</v>
      </c>
      <c r="C145" s="89" t="s">
        <v>192</v>
      </c>
      <c r="D145" s="61">
        <v>188</v>
      </c>
      <c r="E145" s="80">
        <v>70</v>
      </c>
      <c r="F145" s="69">
        <f t="shared" si="7"/>
        <v>0.37234042553191488</v>
      </c>
    </row>
    <row r="146" spans="1:6" ht="42" customHeight="1">
      <c r="A146" s="58">
        <f t="shared" si="6"/>
        <v>50</v>
      </c>
      <c r="B146" s="92" t="s">
        <v>193</v>
      </c>
      <c r="C146" s="89" t="s">
        <v>194</v>
      </c>
      <c r="D146" s="61">
        <v>4</v>
      </c>
      <c r="E146" s="80">
        <v>4</v>
      </c>
      <c r="F146" s="69">
        <f t="shared" si="7"/>
        <v>1</v>
      </c>
    </row>
    <row r="147" spans="1:6" ht="54.75" customHeight="1">
      <c r="A147" s="58">
        <f t="shared" si="6"/>
        <v>51</v>
      </c>
      <c r="B147" s="95" t="s">
        <v>195</v>
      </c>
      <c r="C147" s="96" t="s">
        <v>196</v>
      </c>
      <c r="D147" s="100">
        <v>1</v>
      </c>
      <c r="E147" s="98">
        <v>1</v>
      </c>
      <c r="F147" s="101">
        <f t="shared" si="7"/>
        <v>1</v>
      </c>
    </row>
    <row r="148" spans="1:6">
      <c r="A148" s="137" t="s">
        <v>197</v>
      </c>
      <c r="B148" s="137"/>
      <c r="C148" s="137"/>
      <c r="D148" s="137"/>
      <c r="E148" s="137"/>
      <c r="F148" s="138"/>
    </row>
    <row r="149" spans="1:6" ht="68.25" customHeight="1">
      <c r="A149" s="102">
        <f>1+A147</f>
        <v>52</v>
      </c>
      <c r="B149" s="103" t="s">
        <v>11</v>
      </c>
      <c r="C149" s="104" t="s">
        <v>55</v>
      </c>
      <c r="D149" s="105">
        <v>0.95</v>
      </c>
      <c r="E149" s="106">
        <v>1</v>
      </c>
      <c r="F149" s="107">
        <v>1</v>
      </c>
    </row>
    <row r="150" spans="1:6">
      <c r="A150" s="126" t="s">
        <v>198</v>
      </c>
      <c r="B150" s="126"/>
      <c r="C150" s="126"/>
      <c r="D150" s="126"/>
      <c r="E150" s="127"/>
      <c r="F150" s="108">
        <v>0.90380000000000005</v>
      </c>
    </row>
    <row r="152" spans="1:6" ht="12.75" customHeight="1"/>
    <row r="181" spans="2:3" ht="15.75">
      <c r="C181" s="27" t="s">
        <v>32</v>
      </c>
    </row>
    <row r="182" spans="2:3" ht="15.75">
      <c r="B182" s="27" t="s">
        <v>33</v>
      </c>
    </row>
    <row r="183" spans="2:3">
      <c r="B183" s="20"/>
    </row>
    <row r="185" spans="2:3">
      <c r="C185" s="20"/>
    </row>
  </sheetData>
  <mergeCells count="20">
    <mergeCell ref="A73:F73"/>
    <mergeCell ref="A75:F79"/>
    <mergeCell ref="A81:F82"/>
    <mergeCell ref="A7:F8"/>
    <mergeCell ref="A11:F13"/>
    <mergeCell ref="A15:F18"/>
    <mergeCell ref="A19:F21"/>
    <mergeCell ref="A46:F48"/>
    <mergeCell ref="A150:E150"/>
    <mergeCell ref="A84:F86"/>
    <mergeCell ref="A88:F88"/>
    <mergeCell ref="B99:F99"/>
    <mergeCell ref="A106:F106"/>
    <mergeCell ref="A113:F113"/>
    <mergeCell ref="A121:F121"/>
    <mergeCell ref="A125:F125"/>
    <mergeCell ref="A128:F128"/>
    <mergeCell ref="A133:F133"/>
    <mergeCell ref="A137:F137"/>
    <mergeCell ref="A148:F148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Metas ejecutadas</vt:lpstr>
      <vt:lpstr>Informe de seguimiento.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Wendy De Los Santos</cp:lastModifiedBy>
  <cp:lastPrinted>2024-09-20T18:48:12Z</cp:lastPrinted>
  <dcterms:created xsi:type="dcterms:W3CDTF">2023-07-04T15:47:10Z</dcterms:created>
  <dcterms:modified xsi:type="dcterms:W3CDTF">2024-12-20T15:03:20Z</dcterms:modified>
</cp:coreProperties>
</file>